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-60" yWindow="-60" windowWidth="28920" windowHeight="15720"/>
  </bookViews>
  <sheets>
    <sheet name="LEP Form No. 2-By Office" sheetId="1" r:id="rId1"/>
    <sheet name="20% Dev't. &amp; Others" sheetId="3" r:id="rId2"/>
    <sheet name="LEP-LBP Form No. 7" sheetId="6" r:id="rId3"/>
  </sheets>
  <definedNames>
    <definedName name="_xlnm.Print_Area" localSheetId="1">'20% Dev''t. &amp; Others'!$A$1:$D$130</definedName>
    <definedName name="_xlnm.Print_Area" localSheetId="0">'LEP Form No. 2-By Office'!$A$1:$G$200</definedName>
    <definedName name="_xlnm.Print_Area" localSheetId="2">'LEP-LBP Form No. 7'!$A$1:$J$103</definedName>
    <definedName name="_xlnm.Print_Titles" localSheetId="0">'LEP Form No. 2-By Office'!$3:$3</definedName>
    <definedName name="_xlnm.Print_Titles" localSheetId="2">'LEP-LBP Form No. 7'!$4:$4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2" i="6" l="1"/>
  <c r="J90" i="6"/>
  <c r="I87" i="6"/>
  <c r="I95" i="6" s="1"/>
  <c r="H87" i="6"/>
  <c r="H95" i="6" s="1"/>
  <c r="G87" i="6"/>
  <c r="G95" i="6" s="1"/>
  <c r="I85" i="6"/>
  <c r="H85" i="6"/>
  <c r="G85" i="6"/>
  <c r="F85" i="6"/>
  <c r="E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85" i="6" s="1"/>
  <c r="I36" i="6"/>
  <c r="H36" i="6"/>
  <c r="G36" i="6"/>
  <c r="F36" i="6"/>
  <c r="F87" i="6" s="1"/>
  <c r="F95" i="6" s="1"/>
  <c r="E36" i="6"/>
  <c r="E87" i="6" s="1"/>
  <c r="E95" i="6" s="1"/>
  <c r="J35" i="6"/>
  <c r="J34" i="6"/>
  <c r="J33" i="6"/>
  <c r="J32" i="6"/>
  <c r="J31" i="6"/>
  <c r="J29" i="6"/>
  <c r="J28" i="6"/>
  <c r="J27" i="6"/>
  <c r="J26" i="6"/>
  <c r="J24" i="6"/>
  <c r="J23" i="6"/>
  <c r="J21" i="6"/>
  <c r="J20" i="6"/>
  <c r="J19" i="6"/>
  <c r="J18" i="6"/>
  <c r="J17" i="6"/>
  <c r="J16" i="6"/>
  <c r="J15" i="6"/>
  <c r="J14" i="6"/>
  <c r="J13" i="6"/>
  <c r="J12" i="6"/>
  <c r="J11" i="6"/>
  <c r="J10" i="6"/>
  <c r="J36" i="6" s="1"/>
  <c r="J87" i="6" s="1"/>
  <c r="J95" i="6" s="1"/>
  <c r="J9" i="6"/>
  <c r="J8" i="6"/>
  <c r="J7" i="6"/>
  <c r="D75" i="3" l="1"/>
  <c r="D77" i="3" s="1"/>
  <c r="D60" i="3"/>
  <c r="G53" i="1" l="1"/>
  <c r="D119" i="3" l="1"/>
  <c r="D121" i="3" s="1"/>
  <c r="F188" i="1" l="1"/>
  <c r="E188" i="1"/>
  <c r="D188" i="1"/>
  <c r="C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88" i="1" l="1"/>
  <c r="G202" i="1" s="1"/>
  <c r="D105" i="3" l="1"/>
  <c r="D107" i="3" s="1"/>
  <c r="D91" i="3"/>
  <c r="D93" i="3" s="1"/>
  <c r="D62" i="3"/>
</calcChain>
</file>

<file path=xl/sharedStrings.xml><?xml version="1.0" encoding="utf-8"?>
<sst xmlns="http://schemas.openxmlformats.org/spreadsheetml/2006/main" count="487" uniqueCount="428">
  <si>
    <t>OFFICE</t>
  </si>
  <si>
    <t>Personal Services</t>
  </si>
  <si>
    <t>MOOE</t>
  </si>
  <si>
    <t>Financial Expenses</t>
  </si>
  <si>
    <t xml:space="preserve">Capital Outlay </t>
  </si>
  <si>
    <t>Office of the City Mayor</t>
  </si>
  <si>
    <t>Office of the City Vice Mayor</t>
  </si>
  <si>
    <t>Office of the Sangguniang Panlungsod</t>
  </si>
  <si>
    <t>Office of the Sec. to SP</t>
  </si>
  <si>
    <t>Office of the City Administrator</t>
  </si>
  <si>
    <t>Office of the City Civil Registrar</t>
  </si>
  <si>
    <t>Office of the City General Services Officer</t>
  </si>
  <si>
    <t>Office of the City Budget Officer</t>
  </si>
  <si>
    <t>Office of the City Accountant</t>
  </si>
  <si>
    <t>Office of the City Treasurer</t>
  </si>
  <si>
    <t>Office of the City Assessor</t>
  </si>
  <si>
    <t>Office of the Commission On Audit</t>
  </si>
  <si>
    <t>Office of the Supervising Auditor</t>
  </si>
  <si>
    <t>Office of the City Information Officer</t>
  </si>
  <si>
    <t>Office of the City Legal Officer</t>
  </si>
  <si>
    <t>Office of the City Prosecutor</t>
  </si>
  <si>
    <t>Office of the City Judge</t>
  </si>
  <si>
    <t>Office of the City Register of Deeds</t>
  </si>
  <si>
    <t>Office of the City Health Officer</t>
  </si>
  <si>
    <t>City Population Control Program Office</t>
  </si>
  <si>
    <t>Office of the City Agriculturist</t>
  </si>
  <si>
    <t>Office of the City Engineer</t>
  </si>
  <si>
    <t>Office of the City Engineer-Motorpool</t>
  </si>
  <si>
    <t>City Public Market</t>
  </si>
  <si>
    <t>Puerto Princesa City Slaughterhouse</t>
  </si>
  <si>
    <t>City Tourism Office</t>
  </si>
  <si>
    <t>Total</t>
  </si>
  <si>
    <t>Office of the City Human Resource  Management Officer</t>
  </si>
  <si>
    <t>Office of the City Social Welfare  &amp; Development Officer</t>
  </si>
  <si>
    <t>TOTAL Proposed New Appropriation, By Office</t>
  </si>
  <si>
    <t>20% Development Fund</t>
  </si>
  <si>
    <t>Operation of Half Way-Home Drop-In Center</t>
  </si>
  <si>
    <t>First 1000 Days</t>
  </si>
  <si>
    <t>Operational support to Local Aids Council</t>
  </si>
  <si>
    <t>Legislative Research Enhancement Program</t>
  </si>
  <si>
    <t xml:space="preserve"> </t>
  </si>
  <si>
    <t>Support to Public Auction Committee</t>
  </si>
  <si>
    <t>Business One Stop Shop</t>
  </si>
  <si>
    <t>Puerto Princesa City Protection Unit</t>
  </si>
  <si>
    <t>CLIP</t>
  </si>
  <si>
    <t>City Day Care Program</t>
  </si>
  <si>
    <t>After Care Services to Drug Surenderers</t>
  </si>
  <si>
    <t>Support to Red Cross</t>
  </si>
  <si>
    <t xml:space="preserve">City Govt. Scholarship and Student  Assistance Program </t>
  </si>
  <si>
    <t>Aid to Individual in Crisis Situation</t>
  </si>
  <si>
    <t>Unlad Kabataan</t>
  </si>
  <si>
    <t>Family Strengthening</t>
  </si>
  <si>
    <t>Services for Minors</t>
  </si>
  <si>
    <t>TAWAG</t>
  </si>
  <si>
    <t>Home Care for PWD and Senior Citizens</t>
  </si>
  <si>
    <t>Kalinga at Aruga</t>
  </si>
  <si>
    <t>Agricultural Trading Center</t>
  </si>
  <si>
    <t>Artificial Insemination</t>
  </si>
  <si>
    <t>Task Force Sagip Buhay Ilang</t>
  </si>
  <si>
    <t>Ground Delineation &amp; Demarcation of Forest</t>
  </si>
  <si>
    <t>Implementation of Clean Air Act</t>
  </si>
  <si>
    <t>Low Cost Domestic Waste Water Treatment</t>
  </si>
  <si>
    <t>Environmental Management Project</t>
  </si>
  <si>
    <t>Forest Rehabilitation &amp; Tree Improvement</t>
  </si>
  <si>
    <t>Coastal Belt Management Project</t>
  </si>
  <si>
    <t>Conservation &amp; Mgt. of Flora and Fauna Water Shed</t>
  </si>
  <si>
    <t>Small Scale Mining Project</t>
  </si>
  <si>
    <t>Zigzag Natural Park</t>
  </si>
  <si>
    <t>Beekeeping Project</t>
  </si>
  <si>
    <t>Sta. Lucia Hot Spring &amp; Natural Park Project</t>
  </si>
  <si>
    <t>Urban Forestry Project</t>
  </si>
  <si>
    <t>Community Forest Project</t>
  </si>
  <si>
    <t>Protected Area Management Project</t>
  </si>
  <si>
    <t>Barangay Artesian Wells Project</t>
  </si>
  <si>
    <t>Bayanihan sa Barangay Project</t>
  </si>
  <si>
    <t>Maintenance of City Roads</t>
  </si>
  <si>
    <t>Operation of City Band, Choir and Banwa Dancers</t>
  </si>
  <si>
    <t>Community Based Sustainable Tourism - GEAR-UP</t>
  </si>
  <si>
    <t>Cultural Tourism Program for Indigenous People</t>
  </si>
  <si>
    <t>Office of the City Building Official</t>
  </si>
  <si>
    <t>Kilos Agad Action Center</t>
  </si>
  <si>
    <t>Operation and Management of the City Baywalk</t>
  </si>
  <si>
    <t>Maint. Of City Radio Communication Facilities</t>
  </si>
  <si>
    <t>Maint. of Satellite Libraries</t>
  </si>
  <si>
    <t xml:space="preserve">Drive Against Professional Squatting Syndicates (DAPSS) </t>
  </si>
  <si>
    <t>City Information Systems Enhancement Project</t>
  </si>
  <si>
    <t>USAID-Surge Counterpart</t>
  </si>
  <si>
    <t>City Traffic Management Program</t>
  </si>
  <si>
    <t>Operation of Emergency Call Center Patrol 117</t>
  </si>
  <si>
    <t>City Sports Development Program</t>
  </si>
  <si>
    <t>Operation of City PESO Office</t>
  </si>
  <si>
    <t>Socialized Housing Dev't. Project</t>
  </si>
  <si>
    <t>Oplan Linis Program</t>
  </si>
  <si>
    <t>Solid Waste Disposal Management Program</t>
  </si>
  <si>
    <t>Public Welfare Assistance</t>
  </si>
  <si>
    <t>Urban Poor Affairs Program</t>
  </si>
  <si>
    <t>Program for Indigeneous People</t>
  </si>
  <si>
    <t>Burial Assistance for Indigent</t>
  </si>
  <si>
    <t>Persons w/ Disability Affairs Program</t>
  </si>
  <si>
    <t>Ugnayan sa Barangay Program</t>
  </si>
  <si>
    <t>Senior Citizens Assistance Program/OSCA</t>
  </si>
  <si>
    <t>GAD Women Sector Program</t>
  </si>
  <si>
    <t>Muslim Affairs Project</t>
  </si>
  <si>
    <t>Strengthening GAD Focal System (trainings)</t>
  </si>
  <si>
    <t>The LGBT Community Project</t>
  </si>
  <si>
    <t>Puerto Princesa WinD Program</t>
  </si>
  <si>
    <t>Support to City's Urban Poor Shelter Project</t>
  </si>
  <si>
    <t>City Fishports Management Program</t>
  </si>
  <si>
    <t>Puerto Princesa Underground River Operation</t>
  </si>
  <si>
    <t>Bantay Gubat</t>
  </si>
  <si>
    <t>Bantay Dagat/Task Force Bakawan</t>
  </si>
  <si>
    <t>Operation of Puerto Princesa City Coliseum</t>
  </si>
  <si>
    <t>Operation of PPC Land Transport Terminal</t>
  </si>
  <si>
    <t>Puerto Princesa Marine Finfish/Hatchery Project</t>
  </si>
  <si>
    <t>Civil Security Group</t>
  </si>
  <si>
    <t>Council Against Professional Squatting Syndicate</t>
  </si>
  <si>
    <t>Operational Support for Performance Mgt. Team (PMT)</t>
  </si>
  <si>
    <t>Pista Y ang Kagueban</t>
  </si>
  <si>
    <t>Love Afair with Nature</t>
  </si>
  <si>
    <t>Balayong Festival</t>
  </si>
  <si>
    <t>Water Festival</t>
  </si>
  <si>
    <t>Shootfest Festival</t>
  </si>
  <si>
    <t>Operational support for CDC</t>
  </si>
  <si>
    <t>Operational Support for Peace and Order Council</t>
  </si>
  <si>
    <t>Kalag-Kalag Festival</t>
  </si>
  <si>
    <t>Operational support to Negosyo Center</t>
  </si>
  <si>
    <t>Pista na Pasko pa sa Lungsod Activity</t>
  </si>
  <si>
    <t>Batang Pinoy</t>
  </si>
  <si>
    <t>Philippine National Games</t>
  </si>
  <si>
    <t>Operational support to City PNP</t>
  </si>
  <si>
    <t>Operational Support to City Comelec</t>
  </si>
  <si>
    <t>Operational Support for Katarungang Pambarangay</t>
  </si>
  <si>
    <t>Operational Support for City DILG</t>
  </si>
  <si>
    <t>Operation of LGPMS</t>
  </si>
  <si>
    <t>Operational Support for PDEA</t>
  </si>
  <si>
    <t>Aidto Liga ng mga Barangay</t>
  </si>
  <si>
    <t>Operational Support for Fire Protection Bureau</t>
  </si>
  <si>
    <t>Operational support for PLEB</t>
  </si>
  <si>
    <t>Bids and Awards Committee Secretariat</t>
  </si>
  <si>
    <t>Operational support for City Mining Regulatory Board</t>
  </si>
  <si>
    <t>Mgt. of Local Economic &amp; Dev.t Office</t>
  </si>
  <si>
    <t>Office of the City ENRO</t>
  </si>
  <si>
    <t>STI HIV AIDS Prevention and Control</t>
  </si>
  <si>
    <t>SGD/FACES</t>
  </si>
  <si>
    <t>Operational Support to Center for CICL</t>
  </si>
  <si>
    <t>Sustainable Livelihood Program</t>
  </si>
  <si>
    <t>Capability Bldg. for Stakeholders for Sign Language</t>
  </si>
  <si>
    <t>Operation of Child Minding Center</t>
  </si>
  <si>
    <t>Servicesfor Solo Parent</t>
  </si>
  <si>
    <t>Establishment of Recovery/ Rehab. For VAWC Survivors</t>
  </si>
  <si>
    <t>Provision of Uniforms for Special PPAs</t>
  </si>
  <si>
    <t>Operational Support to PRDP</t>
  </si>
  <si>
    <t>Disaster Risk Reduction Mgt. Center</t>
  </si>
  <si>
    <t>Object of Expenditures</t>
  </si>
  <si>
    <t>Account Code</t>
  </si>
  <si>
    <t>General Public Services</t>
  </si>
  <si>
    <t>Social Services</t>
  </si>
  <si>
    <t>Economic Services</t>
  </si>
  <si>
    <t>Other Services</t>
  </si>
  <si>
    <t>Other Development Projects</t>
  </si>
  <si>
    <t>3.  APPROPRIATION FOR DEVELOPMENT PROGRAMS AND PROJECTS</t>
  </si>
  <si>
    <t xml:space="preserve">      A.  20% Development Fund Projects</t>
  </si>
  <si>
    <t xml:space="preserve">            1. Proposed New Appropriations</t>
  </si>
  <si>
    <t>Budget Year</t>
  </si>
  <si>
    <t>(Estimate)</t>
  </si>
  <si>
    <t xml:space="preserve">            Total Capital Outlay</t>
  </si>
  <si>
    <t>TOTAL APPROPRIATIONS</t>
  </si>
  <si>
    <t xml:space="preserve">      B.  Other  Development  Projects</t>
  </si>
  <si>
    <t xml:space="preserve">              1. Proposed New Appropriations</t>
  </si>
  <si>
    <t>4.  OTHER SPECIAL PURPOSE APPROPRIATIONS</t>
  </si>
  <si>
    <t xml:space="preserve">      a. Proposed New Appropriations</t>
  </si>
  <si>
    <t xml:space="preserve">      Terminal Leaves</t>
  </si>
  <si>
    <t>5-01-04-030</t>
  </si>
  <si>
    <t xml:space="preserve">            Total Personal Services</t>
  </si>
  <si>
    <t xml:space="preserve">      Salaries and Wages and Other Compensations and Benefits</t>
  </si>
  <si>
    <t>5-01-04-000</t>
  </si>
  <si>
    <t>Object of Expenses</t>
  </si>
  <si>
    <t>2.  Proposed New Appropriations, by Office</t>
  </si>
  <si>
    <t>Prepared by:</t>
  </si>
  <si>
    <t>APPROVED:</t>
  </si>
  <si>
    <t>MARIA REGINA S. CANTILLO</t>
  </si>
  <si>
    <t>LUCILO R. BAYRON</t>
  </si>
  <si>
    <t>City Budget Officer</t>
  </si>
  <si>
    <t>City Mayor</t>
  </si>
  <si>
    <t>Malnutrition Prevention and Rehabilitation Program</t>
  </si>
  <si>
    <t>Community Rehabilitation Network</t>
  </si>
  <si>
    <t>Office of the City Veterinarian</t>
  </si>
  <si>
    <t>Anepahan-Montible Critical Habitat &amp; Wildlife Sanctuary</t>
  </si>
  <si>
    <t>Urban Parks &amp; Open-Spaces Master Plan</t>
  </si>
  <si>
    <t>Local Heritage, Culture &amp; Arts Plan</t>
  </si>
  <si>
    <t>Local Sustainable Urban Transportation Plan</t>
  </si>
  <si>
    <t>Operation of Local Finance Committee &amp; PFMAT</t>
  </si>
  <si>
    <t xml:space="preserve">General Revision of Real Property Assessment </t>
  </si>
  <si>
    <t>Women Welfare Program</t>
  </si>
  <si>
    <t>Establishment of Child Friendly Barangays</t>
  </si>
  <si>
    <t>CCAT-VAWC</t>
  </si>
  <si>
    <t>Dog Pound &amp; Rabies Control</t>
  </si>
  <si>
    <t>Upgrading of PPC Livestock Farm</t>
  </si>
  <si>
    <t>Duck Production and Dispersal</t>
  </si>
  <si>
    <t>Chicken Production and Dispersal</t>
  </si>
  <si>
    <t>Organic Hog Production &amp; Dispersal</t>
  </si>
  <si>
    <t>Office of the City Architect</t>
  </si>
  <si>
    <t>PPC Forest Nurseries</t>
  </si>
  <si>
    <t>Healing Forest (Galing Kalikasan)</t>
  </si>
  <si>
    <t>Cleopatra's Needle</t>
  </si>
  <si>
    <t>Establishment of CAIHOLO Ecosystem Mgt. Zone</t>
  </si>
  <si>
    <t>Public Order and Safety</t>
  </si>
  <si>
    <t>City Planning &amp; Dev't. Coordinator</t>
  </si>
  <si>
    <t>Hosting of Dragon Boat</t>
  </si>
  <si>
    <t>Operational Support for the Protection of Children</t>
  </si>
  <si>
    <t>Drug Reformation Program (Balay Silangan)</t>
  </si>
  <si>
    <t>Mayor Lucilo Bayron Motocross &amp; Extreme Cross Enduro</t>
  </si>
  <si>
    <t>Balayong Tree Planting &amp; Nurturing Project</t>
  </si>
  <si>
    <t>Provision for Cultural/Special Activity Costumes</t>
  </si>
  <si>
    <t xml:space="preserve">                 Salaries and Wages-Regular</t>
  </si>
  <si>
    <t>5-01-01-010</t>
  </si>
  <si>
    <t>City Youth Development Program</t>
  </si>
  <si>
    <t>Operational Support for SK Federation</t>
  </si>
  <si>
    <t>Hosting of International Triathlon</t>
  </si>
  <si>
    <t xml:space="preserve">      A.  RETIREMENT GRATUITY AND OTHER BENEFITS</t>
  </si>
  <si>
    <t xml:space="preserve">      B.  LUMPSUM APPROPRIATION FOR CREATION OF PLANTILLA POSITIONS</t>
  </si>
  <si>
    <t xml:space="preserve">      C.  LUMPSUM APPROPRIATION FOR SALARY INCREASE</t>
  </si>
  <si>
    <t>Lumpsum Appropriation for Hiring JO Workers/Contract of Service</t>
  </si>
  <si>
    <t>Lumpsum Appropriation for Retirement Gratuity and other Benefits</t>
  </si>
  <si>
    <t>Lumpsum Appropriation for Creation of Additional Plantilla Positions</t>
  </si>
  <si>
    <t>Lumpsum Appropriation for Salary Increase</t>
  </si>
  <si>
    <t>Concreting of Road from Church to Highway  in Bgy. Bacungan</t>
  </si>
  <si>
    <t>Concreting of San Carlos Road Phase III in Bgy. Bacungan</t>
  </si>
  <si>
    <t>Concreting of Road going to Visor in Bgy. Bacungan</t>
  </si>
  <si>
    <t>Concreting of Purok Ilongo Farm to Market Road in Bgy. Bahile</t>
  </si>
  <si>
    <t>Concreting of Purok Masagana Farm to Market Road (Gabayan Road) in Bgy. Bahile</t>
  </si>
  <si>
    <t>Concreting of Road at Purok Pagkakaisa Barangay Site (Centro) in Bgy. Bahile</t>
  </si>
  <si>
    <t>Opening and Concreting of Purok Maligaya Road Network in Bgy. Macarascas</t>
  </si>
  <si>
    <t>Concreting of Purok Magkakaisa Road, Bgy. Lucbuan</t>
  </si>
  <si>
    <t>Concreting of Diondong Farm to Market Road , Bgy. Lucbuan</t>
  </si>
  <si>
    <t>Completion of PSU Road, Bgy. San Rafael</t>
  </si>
  <si>
    <t>Concreting of Purok Saleng to Candis Farm to Market Road</t>
  </si>
  <si>
    <t>Concreting of Anilawan Farm to Market Road, Bgy. Babuyan</t>
  </si>
  <si>
    <t>Concreting of Barangay Simpokan Road Network Phase II, Bgy. Simpokan</t>
  </si>
  <si>
    <t>Concreting of Road Going to Sabang Beach, Bgy. Kamuning</t>
  </si>
  <si>
    <t>Concreting of Road from Purok Kapalaran to Satellite City Hall , Bgy. Luzviminda</t>
  </si>
  <si>
    <t>Concreting of Cemetery Road, Bgy. Luzviminda</t>
  </si>
  <si>
    <t>Concreting of Road Going to Luzviminda Elementary School, Bgy. Luzviminda</t>
  </si>
  <si>
    <t>Concreting of Employees Village Phase III, Bgy. San Jose</t>
  </si>
  <si>
    <t>Concreting of Santan – Cactus Roads at the City Employees Village,  Bgy. Sta. Monica</t>
  </si>
  <si>
    <t>Concreting of Mahogany Road Phase II, Sicsican</t>
  </si>
  <si>
    <t>Concreting of Tagburos Barangay Site Road Network, Bgy. Tagburos</t>
  </si>
  <si>
    <t>Concreting of Matiaga Road Phase II (Salve Regina), Bgy. Tiniguiban</t>
  </si>
  <si>
    <t>Concreting of Olanguan Access Road, Bgy. Binduyan</t>
  </si>
  <si>
    <t>Concreting of Purok Masunurin Road to Purok Kaakbayan, Bgy. Tiniguiban</t>
  </si>
  <si>
    <t xml:space="preserve">Concreting of Doña Aurora Road with Drainage, Bgy. Sta. Monica </t>
  </si>
  <si>
    <t xml:space="preserve">Concreting of the Remaining Portion of Bacungan-Tagkawayan Road </t>
  </si>
  <si>
    <t>Concreting of Road Leading to Napsan Cemetery, Bgy. Napsan</t>
  </si>
  <si>
    <t>Concreting of Inagawan to NIA Farm to Market Road, Bgy. Inagawan</t>
  </si>
  <si>
    <t>Completion of Maoyon Covered Court with Toilet, Bgy. Maoyon</t>
  </si>
  <si>
    <t>Construction of Standard Day Care Centers in Priority Areas in rural barangays</t>
  </si>
  <si>
    <t>Construction of Inagawan Satellite Clinic and Birthing Facility, Bgy. Inagawan</t>
  </si>
  <si>
    <t>Construction of Macarascas Satellite Clinic and Birthing Facility, Bgy. Macarascas</t>
  </si>
  <si>
    <t>Renovation of Existing Bahay Pag-asa for CICL Boys, Bgy. Mangingisda</t>
  </si>
  <si>
    <t>Completion of Existing Group Homes for Girls and Boys, Bgy. Mangingisda</t>
  </si>
  <si>
    <t>Retrofitting and Lighting of Perimeter Fence of CSWDO Residential Facilities</t>
  </si>
  <si>
    <t>Construction of Satellite City Hall at San Rafael Rural Service Center (RSC), Bgy. San Rafael</t>
  </si>
  <si>
    <t>Construction of Satellite City Hall at Luzviminda Rural Service Center (RSC), Bgy. Luzviminda</t>
  </si>
  <si>
    <t>3.0 Capital Outlay</t>
  </si>
  <si>
    <t>Opening and Concreting of Purok Masaya to Macarascas National High School</t>
  </si>
  <si>
    <t xml:space="preserve">Concreting of Barangay Roads II and III from Elementary School to Seashore, </t>
  </si>
  <si>
    <t xml:space="preserve">  Bgy. San Rafael</t>
  </si>
  <si>
    <t xml:space="preserve">  Road, Bgy. Macarascas</t>
  </si>
  <si>
    <t xml:space="preserve">Concreting of 500-meter Farm to Market Road Leading to Aplaya at </t>
  </si>
  <si>
    <t xml:space="preserve">  Sitio Lalawigan, Bgy. Simpokan</t>
  </si>
  <si>
    <t xml:space="preserve">Concreting of Kamuning Road with Widening, Sidewalk, Drainage and </t>
  </si>
  <si>
    <t xml:space="preserve">  Streetlights (Phase I), Bgy. Kamuning</t>
  </si>
  <si>
    <t xml:space="preserve">Concreting of Gumamela Road Phase II-( South Highway to Employees Village), </t>
  </si>
  <si>
    <t xml:space="preserve">  Sta. Monica</t>
  </si>
  <si>
    <t xml:space="preserve">Construction of City Motorpool, Quality Control, Construction and Maintenance </t>
  </si>
  <si>
    <t xml:space="preserve">  Building and Site Development / Improvements, Bgy. Sta. Monica</t>
  </si>
  <si>
    <t xml:space="preserve">Completion of Bahay Pag-Asa for Children in Conflict with the Law (CICL) </t>
  </si>
  <si>
    <t xml:space="preserve">  for Girls, Bgy. Mangingisda</t>
  </si>
  <si>
    <t xml:space="preserve"> Prepared by:</t>
  </si>
  <si>
    <t>Reviewed by:</t>
  </si>
  <si>
    <t>REGINA S. CANTILLO</t>
  </si>
  <si>
    <t>4. SUMMARY OF THE FY 2020 PROPOSED NEW APPROPRIATIONS</t>
  </si>
  <si>
    <t>1. PROPOSED APPROPRIATIONS, BY OBJECT OF EXPENSES AND BY SECTOR</t>
  </si>
  <si>
    <t>Economic Enterprise</t>
  </si>
  <si>
    <t>A. Current Operating Expenditures</t>
  </si>
  <si>
    <t>1. Personal Services</t>
  </si>
  <si>
    <t xml:space="preserve"> Salaries and Wages- Regular</t>
  </si>
  <si>
    <t>Pera</t>
  </si>
  <si>
    <t>5-01-02-010</t>
  </si>
  <si>
    <t>RA</t>
  </si>
  <si>
    <t>5-01-02-020</t>
  </si>
  <si>
    <t>TA</t>
  </si>
  <si>
    <t>5-01-02-030</t>
  </si>
  <si>
    <t>Clothing/Uniform Allowance</t>
  </si>
  <si>
    <t>5-01-02-040</t>
  </si>
  <si>
    <t>Subsistence Allowance (CSWD)</t>
  </si>
  <si>
    <t>5-01-02-050</t>
  </si>
  <si>
    <t xml:space="preserve">                                                 (CHO/Popcom)</t>
  </si>
  <si>
    <t>Laundry Allowance</t>
  </si>
  <si>
    <t>5-01-02-060</t>
  </si>
  <si>
    <t>Honorarium (Medico Legal)</t>
  </si>
  <si>
    <t>5-01-02-100</t>
  </si>
  <si>
    <t>Hazard Pay (CSWD)</t>
  </si>
  <si>
    <t>5-01-02-110</t>
  </si>
  <si>
    <t xml:space="preserve">                        (CHO/Popcom)</t>
  </si>
  <si>
    <t>Longevity Pay</t>
  </si>
  <si>
    <t>5-01-02-120</t>
  </si>
  <si>
    <t>Overtime Pay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</si>
  <si>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</si>
  <si>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</si>
  <si>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</si>
  <si>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</si>
  <si>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</si>
  <si>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</si>
  <si>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</si>
  <si>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 xml:space="preserve">   Loyalty Cash Bonus</t>
  </si>
  <si>
    <t>5-01-02-991</t>
  </si>
  <si>
    <t xml:space="preserve">   Mid Year Bonus</t>
  </si>
  <si>
    <t>5-01-02-993</t>
  </si>
  <si>
    <t>Personnel Benefit Contributions</t>
  </si>
  <si>
    <t xml:space="preserve"> Life and Retirement Insurance Premiums</t>
  </si>
  <si>
    <t>5-01-03-010</t>
  </si>
  <si>
    <t xml:space="preserve"> Pag-ibig Contributions</t>
  </si>
  <si>
    <t>5-01-03-020</t>
  </si>
  <si>
    <t xml:space="preserve"> Philhealth Contributions</t>
  </si>
  <si>
    <t>5-01-03-030</t>
  </si>
  <si>
    <t xml:space="preserve"> Employees Compensation Insurance Premiums</t>
  </si>
  <si>
    <t>5-01-03-040</t>
  </si>
  <si>
    <t>Other Personnel Benefits</t>
  </si>
  <si>
    <t xml:space="preserve"> Vacation and Sick Leave Benefits</t>
  </si>
  <si>
    <t>5-01-04-990</t>
  </si>
  <si>
    <t xml:space="preserve"> Productivity Enhancement Incentives</t>
  </si>
  <si>
    <t>Retirement Gratuity &amp; Other Personnel Benefits</t>
  </si>
  <si>
    <t>Lumpsum Appropriation for Creation of Plantilla Positions</t>
  </si>
  <si>
    <t>Provision for Salary Increase</t>
  </si>
  <si>
    <t>Total Personal Services</t>
  </si>
  <si>
    <t>2. Maintenance and Other Operating Expenses</t>
  </si>
  <si>
    <t>Travelling Expenses- Local</t>
  </si>
  <si>
    <t>5-02-01-010</t>
  </si>
  <si>
    <t>Travelling Expenses - Foreign</t>
  </si>
  <si>
    <t>5-02-01-020</t>
  </si>
  <si>
    <t>Training Expenses</t>
  </si>
  <si>
    <t>5-02-02-010</t>
  </si>
  <si>
    <t>Office Supplies Expense</t>
  </si>
  <si>
    <t>5-02-03-010</t>
  </si>
  <si>
    <t>Accountable Forms Expenses</t>
  </si>
  <si>
    <t>5-02-03-020</t>
  </si>
  <si>
    <t>Non-Accountable Forms</t>
  </si>
  <si>
    <t>Animal/Zoological Supplies</t>
  </si>
  <si>
    <t>5-02-03-040</t>
  </si>
  <si>
    <t>Food Supplies Expense</t>
  </si>
  <si>
    <t>5-02-03-050</t>
  </si>
  <si>
    <t>Welfare Good Expense</t>
  </si>
  <si>
    <t>Drugs and Medicines</t>
  </si>
  <si>
    <t>5-02-03-070</t>
  </si>
  <si>
    <t>Medical, Dental &amp; Lab Supplies</t>
  </si>
  <si>
    <t>5-02-03-080</t>
  </si>
  <si>
    <t>Fuel, Oil and Lubricants</t>
  </si>
  <si>
    <t>5-02-03-090</t>
  </si>
  <si>
    <t>Military, Police &amp; Traffice Supplies</t>
  </si>
  <si>
    <t>Agricultural &amp; Marine Supplies</t>
  </si>
  <si>
    <t>5-02-03-100</t>
  </si>
  <si>
    <t>Textbook &amp; Inst'l. Materials Expense</t>
  </si>
  <si>
    <t>Other Supplies Expense</t>
  </si>
  <si>
    <t>5-02-03-990</t>
  </si>
  <si>
    <t>Water Expenses</t>
  </si>
  <si>
    <t>5-02-04-010</t>
  </si>
  <si>
    <t>Electricity Expenses</t>
  </si>
  <si>
    <t>5-02-04-020</t>
  </si>
  <si>
    <t>Postage and Courier Expense</t>
  </si>
  <si>
    <t>Telephone - Landline</t>
  </si>
  <si>
    <t>5-02-05-020</t>
  </si>
  <si>
    <t>Telophone- Mobile</t>
  </si>
  <si>
    <t>Internet Subscription Exp</t>
  </si>
  <si>
    <t>5-02-05-030</t>
  </si>
  <si>
    <t>Cable, Satellite, Telegraph &amp; Radio Exp</t>
  </si>
  <si>
    <t>5-02-05-040</t>
  </si>
  <si>
    <t>Prizes</t>
  </si>
  <si>
    <t>Survey Expenses</t>
  </si>
  <si>
    <t>5-02-07-010</t>
  </si>
  <si>
    <t>Extraordinary &amp; Misc Exp</t>
  </si>
  <si>
    <t>5-02-10-030</t>
  </si>
  <si>
    <t>Other Professional Services</t>
  </si>
  <si>
    <t>5-02-11-990</t>
  </si>
  <si>
    <t>Repair &amp; Maint.- Land Improvements</t>
  </si>
  <si>
    <t>5-02-13-020</t>
  </si>
  <si>
    <t>Repair &amp; Maint. - Infrastructure Assets</t>
  </si>
  <si>
    <t>5-02-13030</t>
  </si>
  <si>
    <t>Repair &amp; Maint. - Buildings &amp; Other Structures</t>
  </si>
  <si>
    <t>5-02-13-040</t>
  </si>
  <si>
    <t xml:space="preserve">Repair &amp; Maint.- Machinery &amp; Equipment </t>
  </si>
  <si>
    <t>5-02-13-050</t>
  </si>
  <si>
    <t>Repair &amp; Maint.- Transportation Equipment</t>
  </si>
  <si>
    <t>5-02-13-060</t>
  </si>
  <si>
    <t>Repair &amp; Maint. - Furniture * Fixtures</t>
  </si>
  <si>
    <t>5-02-13-070</t>
  </si>
  <si>
    <t>Repair &amp; Maint. - Other Property Plant</t>
  </si>
  <si>
    <t>5-02-13-990</t>
  </si>
  <si>
    <t>Financial Assistance to LGU</t>
  </si>
  <si>
    <t>5-05-14-030</t>
  </si>
  <si>
    <t>Financial Assistance - Others</t>
  </si>
  <si>
    <t>5-02-14-990</t>
  </si>
  <si>
    <t>Fidelity Bond Premiums</t>
  </si>
  <si>
    <t>5-02-16-020</t>
  </si>
  <si>
    <t>Advertising Expense</t>
  </si>
  <si>
    <t>5-02-99-010</t>
  </si>
  <si>
    <t>Insurance Expense</t>
  </si>
  <si>
    <t>5-02-16-030</t>
  </si>
  <si>
    <t>Printing &amp; Binding Expense</t>
  </si>
  <si>
    <t>5-02-99-020</t>
  </si>
  <si>
    <t>Representation Expenses</t>
  </si>
  <si>
    <t>5-02-99-030</t>
  </si>
  <si>
    <t>Transportation &amp; Delivery Exp</t>
  </si>
  <si>
    <t>5-02-99-040</t>
  </si>
  <si>
    <t>Rent/Lease Expense</t>
  </si>
  <si>
    <t>5-02-99-050</t>
  </si>
  <si>
    <t>Membership Dues &amp; Contributions to Org</t>
  </si>
  <si>
    <t>5-02-99-060</t>
  </si>
  <si>
    <t>Subscription Expense</t>
  </si>
  <si>
    <t>5-02-99-070</t>
  </si>
  <si>
    <t>Donation</t>
  </si>
  <si>
    <t>5-02-99-080</t>
  </si>
  <si>
    <t>Other MOE</t>
  </si>
  <si>
    <t>5-02-99-990</t>
  </si>
  <si>
    <t>Total Maintenance and Other Operating Expenses</t>
  </si>
  <si>
    <t>Total Current Operating Expenditures</t>
  </si>
  <si>
    <t>B. Financial Expenses</t>
  </si>
  <si>
    <t>C. Capital Outlay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</si>
</sst>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2" fillId="0" borderId="9" xfId="1" applyFont="1" applyBorder="1"/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6" fillId="0" borderId="1" xfId="0" applyFont="1" applyBorder="1"/>
    <xf numFmtId="164" fontId="2" fillId="0" borderId="1" xfId="1" applyFont="1" applyBorder="1"/>
    <xf numFmtId="0" fontId="5" fillId="0" borderId="9" xfId="0" applyFont="1" applyBorder="1"/>
    <xf numFmtId="164" fontId="2" fillId="0" borderId="0" xfId="1" applyFont="1"/>
    <xf numFmtId="0" fontId="3" fillId="0" borderId="9" xfId="0" applyFont="1" applyBorder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9" fillId="0" borderId="0" xfId="1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quotePrefix="1" applyFont="1" applyFill="1" applyBorder="1" applyAlignment="1">
      <alignment horizontal="center"/>
    </xf>
    <xf numFmtId="0" fontId="3" fillId="0" borderId="7" xfId="0" applyFont="1" applyBorder="1"/>
    <xf numFmtId="0" fontId="5" fillId="0" borderId="5" xfId="0" applyFont="1" applyBorder="1" applyAlignment="1">
      <alignment horizontal="center"/>
    </xf>
    <xf numFmtId="164" fontId="3" fillId="0" borderId="5" xfId="1" applyFont="1" applyBorder="1"/>
    <xf numFmtId="0" fontId="12" fillId="0" borderId="7" xfId="0" applyFont="1" applyBorder="1"/>
    <xf numFmtId="0" fontId="1" fillId="0" borderId="5" xfId="0" applyFont="1" applyBorder="1" applyAlignment="1">
      <alignment horizontal="center"/>
    </xf>
    <xf numFmtId="164" fontId="3" fillId="0" borderId="1" xfId="1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164" fontId="3" fillId="0" borderId="9" xfId="1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164" fontId="3" fillId="0" borderId="0" xfId="1" applyFont="1" applyBorder="1"/>
    <xf numFmtId="0" fontId="1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1" applyFont="1"/>
    <xf numFmtId="0" fontId="15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11" xfId="0" applyFont="1" applyBorder="1"/>
    <xf numFmtId="0" fontId="3" fillId="3" borderId="9" xfId="0" applyFont="1" applyFill="1" applyBorder="1" applyAlignment="1">
      <alignment horizontal="center"/>
    </xf>
    <xf numFmtId="0" fontId="3" fillId="3" borderId="9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quotePrefix="1" applyFont="1" applyFill="1" applyBorder="1" applyAlignment="1">
      <alignment horizontal="center"/>
    </xf>
    <xf numFmtId="0" fontId="14" fillId="0" borderId="0" xfId="0" applyFont="1" applyBorder="1" applyAlignment="1"/>
    <xf numFmtId="164" fontId="0" fillId="0" borderId="0" xfId="1" applyFont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Alignment="1">
      <alignment horizontal="center"/>
    </xf>
    <xf numFmtId="0" fontId="3" fillId="4" borderId="9" xfId="0" quotePrefix="1" applyFont="1" applyFill="1" applyBorder="1" applyAlignment="1">
      <alignment horizontal="center"/>
    </xf>
    <xf numFmtId="0" fontId="12" fillId="0" borderId="0" xfId="0" applyFont="1" applyBorder="1" applyAlignment="1"/>
    <xf numFmtId="165" fontId="3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 vertical="top"/>
    </xf>
    <xf numFmtId="0" fontId="1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4" fontId="3" fillId="0" borderId="0" xfId="1" applyFont="1" applyBorder="1" applyAlignment="1"/>
    <xf numFmtId="0" fontId="9" fillId="0" borderId="7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/>
    <xf numFmtId="0" fontId="5" fillId="0" borderId="11" xfId="0" applyFont="1" applyBorder="1" applyAlignment="1">
      <alignment horizontal="center"/>
    </xf>
    <xf numFmtId="164" fontId="0" fillId="0" borderId="11" xfId="1" applyFont="1" applyBorder="1"/>
    <xf numFmtId="0" fontId="15" fillId="3" borderId="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7" xfId="0" applyFont="1" applyBorder="1"/>
    <xf numFmtId="0" fontId="15" fillId="0" borderId="0" xfId="0" applyFont="1" applyBorder="1"/>
    <xf numFmtId="0" fontId="15" fillId="0" borderId="13" xfId="0" applyFont="1" applyBorder="1"/>
    <xf numFmtId="0" fontId="15" fillId="0" borderId="5" xfId="0" applyFont="1" applyBorder="1"/>
    <xf numFmtId="164" fontId="15" fillId="0" borderId="5" xfId="1" applyFont="1" applyBorder="1"/>
    <xf numFmtId="164" fontId="15" fillId="0" borderId="0" xfId="1" applyFont="1"/>
    <xf numFmtId="0" fontId="17" fillId="0" borderId="0" xfId="0" applyFont="1"/>
    <xf numFmtId="164" fontId="15" fillId="0" borderId="9" xfId="1" applyFont="1" applyBorder="1"/>
    <xf numFmtId="0" fontId="15" fillId="0" borderId="8" xfId="0" applyFont="1" applyBorder="1"/>
    <xf numFmtId="0" fontId="15" fillId="0" borderId="11" xfId="0" applyFont="1" applyBorder="1"/>
    <xf numFmtId="0" fontId="15" fillId="0" borderId="10" xfId="0" applyFont="1" applyBorder="1"/>
    <xf numFmtId="0" fontId="15" fillId="0" borderId="9" xfId="0" applyFont="1" applyBorder="1"/>
    <xf numFmtId="164" fontId="15" fillId="0" borderId="1" xfId="1" applyFont="1" applyBorder="1"/>
    <xf numFmtId="0" fontId="15" fillId="0" borderId="6" xfId="0" applyFont="1" applyBorder="1"/>
    <xf numFmtId="0" fontId="15" fillId="0" borderId="15" xfId="0" applyFont="1" applyBorder="1"/>
    <xf numFmtId="0" fontId="15" fillId="0" borderId="12" xfId="0" applyFont="1" applyBorder="1"/>
    <xf numFmtId="0" fontId="15" fillId="0" borderId="4" xfId="0" applyFont="1" applyBorder="1"/>
    <xf numFmtId="164" fontId="15" fillId="0" borderId="4" xfId="1" applyFont="1" applyBorder="1"/>
    <xf numFmtId="0" fontId="15" fillId="0" borderId="10" xfId="0" applyFont="1" applyBorder="1" applyAlignment="1">
      <alignment horizontal="right"/>
    </xf>
    <xf numFmtId="164" fontId="4" fillId="0" borderId="1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309678</xdr:colOff>
      <xdr:row>189</xdr:row>
      <xdr:rowOff>215347</xdr:rowOff>
    </xdr:from>
    <xdr:to>
      <xdr:col>5</xdr:col>
      <xdr:colOff>1119303</xdr:colOff>
      <xdr:row>193</xdr:row>
      <xdr:rowOff>184229</xdr:rowOff>
    </xdr:to>
    <xdr:pic>
      <xdr:nvPicPr>
        <xdr:cNvPr id="2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548" y="40775282"/>
          <a:ext cx="809625" cy="929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1805609</xdr:colOff>
      <xdr:row>190</xdr:row>
      <xdr:rowOff>164875</xdr:rowOff>
    </xdr:from>
    <xdr:to>
      <xdr:col>1</xdr:col>
      <xdr:colOff>2881934</xdr:colOff>
      <xdr:row>193</xdr:row>
      <xdr:rowOff>128256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783" y="40965005"/>
          <a:ext cx="1076325" cy="68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124</xdr:row>
      <xdr:rowOff>126999</xdr:rowOff>
    </xdr:from>
    <xdr:to>
      <xdr:col>3</xdr:col>
      <xdr:colOff>1119187</xdr:colOff>
      <xdr:row>129</xdr:row>
      <xdr:rowOff>74856</xdr:rowOff>
    </xdr:to>
    <xdr:pic>
      <xdr:nvPicPr>
        <xdr:cNvPr id="2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0862" y="23768049"/>
          <a:ext cx="809625" cy="938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1992923</xdr:colOff>
      <xdr:row>125</xdr:row>
      <xdr:rowOff>179509</xdr:rowOff>
    </xdr:from>
    <xdr:to>
      <xdr:col>1</xdr:col>
      <xdr:colOff>3069248</xdr:colOff>
      <xdr:row>129</xdr:row>
      <xdr:rowOff>79497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148" y="24020584"/>
          <a:ext cx="1076325" cy="69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200407</xdr:colOff>
      <xdr:row>95</xdr:row>
      <xdr:rowOff>150810</xdr:rowOff>
    </xdr:from>
    <xdr:to>
      <xdr:col>8</xdr:col>
      <xdr:colOff>719074</xdr:colOff>
      <xdr:row>102</xdr:row>
      <xdr:rowOff>111123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E3548-8158-4C00-9534-1C2F06A8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171146" y="19240721"/>
          <a:ext cx="1636713" cy="1842642"/>
        </a:xfrm>
        <a:prstGeom prst="rect">
          <a:avLst/>
        </a:prstGeom>
      </xdr:spPr>
    </xdr:pic>
    <xdr:clientData/>
  </xdr:twoCellAnchor>
  <xdr:twoCellAnchor>
    <xdr:from>
      <xdr:col>2</xdr:col>
      <xdr:colOff>1468438</xdr:colOff>
      <xdr:row>98</xdr:row>
      <xdr:rowOff>15875</xdr:rowOff>
    </xdr:from>
    <xdr:to>
      <xdr:col>2</xdr:col>
      <xdr:colOff>2544763</xdr:colOff>
      <xdr:row>100</xdr:row>
      <xdr:rowOff>223594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3" y="19843750"/>
          <a:ext cx="1076325" cy="683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view="pageBreakPreview" zoomScale="115" zoomScaleNormal="110" zoomScaleSheetLayoutView="115" workbookViewId="0">
      <selection activeCell="B1" sqref="B1"/>
    </sheetView>
  </sheetViews>
  <sheetFormatPr defaultColWidth="9" defaultRowHeight="15.75" x14ac:dyDescent="0.25"/>
  <cols>
    <col min="1" max="1" width="4.42578125" style="3" customWidth="1"/>
    <col min="2" max="2" width="54.140625" style="1" bestFit="1" customWidth="1"/>
    <col min="3" max="3" width="17.7109375" style="1" customWidth="1"/>
    <col min="4" max="4" width="19.5703125" style="1" bestFit="1" customWidth="1"/>
    <col min="5" max="5" width="17.7109375" style="1" bestFit="1" customWidth="1"/>
    <col min="6" max="7" width="19.5703125" style="1" bestFit="1" customWidth="1"/>
    <col min="8" max="8" width="9" style="1"/>
    <col min="9" max="9" width="16.85546875" style="1" bestFit="1" customWidth="1"/>
    <col min="10" max="16384" width="9" style="1"/>
  </cols>
  <sheetData>
    <row r="1" spans="1:7" ht="21" x14ac:dyDescent="0.35">
      <c r="A1" s="44" t="s">
        <v>177</v>
      </c>
      <c r="C1" s="2"/>
    </row>
    <row r="3" spans="1:7" s="10" customFormat="1" x14ac:dyDescent="0.25">
      <c r="A3" s="78" t="s">
        <v>0</v>
      </c>
      <c r="B3" s="79"/>
      <c r="C3" s="9" t="s">
        <v>1</v>
      </c>
      <c r="D3" s="9" t="s">
        <v>2</v>
      </c>
      <c r="E3" s="20" t="s">
        <v>3</v>
      </c>
      <c r="F3" s="9" t="s">
        <v>4</v>
      </c>
      <c r="G3" s="9" t="s">
        <v>31</v>
      </c>
    </row>
    <row r="4" spans="1:7" ht="5.0999999999999996" customHeight="1" x14ac:dyDescent="0.25">
      <c r="A4" s="6"/>
      <c r="B4" s="5"/>
      <c r="C4" s="5"/>
      <c r="D4" s="5"/>
      <c r="E4" s="5"/>
      <c r="F4" s="5"/>
      <c r="G4" s="5"/>
    </row>
    <row r="5" spans="1:7" ht="17.25" customHeight="1" x14ac:dyDescent="0.25">
      <c r="A5" s="7">
        <v>1</v>
      </c>
      <c r="B5" s="19" t="s">
        <v>5</v>
      </c>
      <c r="C5" s="12">
        <v>102688202</v>
      </c>
      <c r="D5" s="12">
        <v>170337947</v>
      </c>
      <c r="E5" s="12">
        <v>156617195</v>
      </c>
      <c r="F5" s="12">
        <v>30581990</v>
      </c>
      <c r="G5" s="12">
        <f t="shared" ref="G5:G69" si="0">SUM(C5:F5)</f>
        <v>460225334</v>
      </c>
    </row>
    <row r="6" spans="1:7" ht="17.25" customHeight="1" x14ac:dyDescent="0.25">
      <c r="A6" s="7"/>
      <c r="B6" s="45" t="s">
        <v>152</v>
      </c>
      <c r="C6" s="12"/>
      <c r="D6" s="12">
        <v>146530882</v>
      </c>
      <c r="E6" s="12"/>
      <c r="F6" s="12">
        <v>42779684</v>
      </c>
      <c r="G6" s="12">
        <f t="shared" si="0"/>
        <v>189310566</v>
      </c>
    </row>
    <row r="7" spans="1:7" ht="17.25" customHeight="1" x14ac:dyDescent="0.25">
      <c r="A7" s="48"/>
      <c r="B7" s="13" t="s">
        <v>80</v>
      </c>
      <c r="C7" s="12"/>
      <c r="D7" s="12">
        <v>1500325</v>
      </c>
      <c r="E7" s="12"/>
      <c r="F7" s="12">
        <v>373961</v>
      </c>
      <c r="G7" s="12">
        <f t="shared" si="0"/>
        <v>1874286</v>
      </c>
    </row>
    <row r="8" spans="1:7" ht="17.25" customHeight="1" x14ac:dyDescent="0.25">
      <c r="A8" s="48"/>
      <c r="B8" s="15" t="s">
        <v>114</v>
      </c>
      <c r="C8" s="12"/>
      <c r="D8" s="16">
        <v>1786879</v>
      </c>
      <c r="E8" s="12"/>
      <c r="F8" s="12">
        <v>212197</v>
      </c>
      <c r="G8" s="16">
        <f t="shared" si="0"/>
        <v>1999076</v>
      </c>
    </row>
    <row r="9" spans="1:7" ht="17.25" customHeight="1" x14ac:dyDescent="0.25">
      <c r="A9" s="48"/>
      <c r="B9" s="15" t="s">
        <v>81</v>
      </c>
      <c r="C9" s="12"/>
      <c r="D9" s="16">
        <v>208534</v>
      </c>
      <c r="E9" s="12"/>
      <c r="F9" s="16">
        <v>173093</v>
      </c>
      <c r="G9" s="16">
        <f t="shared" si="0"/>
        <v>381627</v>
      </c>
    </row>
    <row r="10" spans="1:7" ht="17.25" customHeight="1" x14ac:dyDescent="0.25">
      <c r="A10" s="48"/>
      <c r="B10" s="13" t="s">
        <v>82</v>
      </c>
      <c r="C10" s="12"/>
      <c r="D10" s="12">
        <v>310000</v>
      </c>
      <c r="E10" s="12"/>
      <c r="F10" s="12">
        <v>126000</v>
      </c>
      <c r="G10" s="16">
        <f t="shared" si="0"/>
        <v>436000</v>
      </c>
    </row>
    <row r="11" spans="1:7" ht="17.25" customHeight="1" x14ac:dyDescent="0.25">
      <c r="A11" s="48"/>
      <c r="B11" s="13" t="s">
        <v>83</v>
      </c>
      <c r="C11" s="12"/>
      <c r="D11" s="12">
        <v>200000</v>
      </c>
      <c r="E11" s="12"/>
      <c r="F11" s="12">
        <v>80000</v>
      </c>
      <c r="G11" s="16">
        <f t="shared" si="0"/>
        <v>280000</v>
      </c>
    </row>
    <row r="12" spans="1:7" ht="17.25" customHeight="1" x14ac:dyDescent="0.25">
      <c r="A12" s="48"/>
      <c r="B12" s="13" t="s">
        <v>84</v>
      </c>
      <c r="C12" s="12"/>
      <c r="D12" s="12">
        <v>799014</v>
      </c>
      <c r="E12" s="12"/>
      <c r="F12" s="12">
        <v>1435925</v>
      </c>
      <c r="G12" s="16">
        <f t="shared" si="0"/>
        <v>2234939</v>
      </c>
    </row>
    <row r="13" spans="1:7" ht="17.25" customHeight="1" x14ac:dyDescent="0.25">
      <c r="A13" s="48"/>
      <c r="B13" s="13" t="s">
        <v>115</v>
      </c>
      <c r="C13" s="12"/>
      <c r="D13" s="12">
        <v>208800</v>
      </c>
      <c r="E13" s="12"/>
      <c r="F13" s="12"/>
      <c r="G13" s="16">
        <f t="shared" si="0"/>
        <v>208800</v>
      </c>
    </row>
    <row r="14" spans="1:7" ht="17.25" customHeight="1" x14ac:dyDescent="0.25">
      <c r="A14" s="48"/>
      <c r="B14" s="17" t="s">
        <v>206</v>
      </c>
      <c r="C14" s="12"/>
      <c r="D14" s="12">
        <v>892966</v>
      </c>
      <c r="E14" s="12"/>
      <c r="F14" s="12">
        <v>384000</v>
      </c>
      <c r="G14" s="16">
        <f t="shared" si="0"/>
        <v>1276966</v>
      </c>
    </row>
    <row r="15" spans="1:7" ht="17.25" customHeight="1" x14ac:dyDescent="0.25">
      <c r="A15" s="48"/>
      <c r="B15" s="14" t="s">
        <v>85</v>
      </c>
      <c r="C15" s="12"/>
      <c r="D15" s="12">
        <v>3785925</v>
      </c>
      <c r="E15" s="12"/>
      <c r="F15" s="12">
        <v>4000000</v>
      </c>
      <c r="G15" s="16">
        <f t="shared" si="0"/>
        <v>7785925</v>
      </c>
    </row>
    <row r="16" spans="1:7" ht="17.25" customHeight="1" x14ac:dyDescent="0.25">
      <c r="A16" s="48"/>
      <c r="B16" s="13" t="s">
        <v>140</v>
      </c>
      <c r="C16" s="12"/>
      <c r="D16" s="12">
        <v>694240</v>
      </c>
      <c r="E16" s="12"/>
      <c r="F16" s="12"/>
      <c r="G16" s="16">
        <f t="shared" si="0"/>
        <v>694240</v>
      </c>
    </row>
    <row r="17" spans="1:7" ht="17.25" customHeight="1" x14ac:dyDescent="0.25">
      <c r="A17" s="48"/>
      <c r="B17" s="13" t="s">
        <v>86</v>
      </c>
      <c r="C17" s="12"/>
      <c r="D17" s="12">
        <v>1000000</v>
      </c>
      <c r="E17" s="12"/>
      <c r="F17" s="12"/>
      <c r="G17" s="16">
        <f t="shared" si="0"/>
        <v>1000000</v>
      </c>
    </row>
    <row r="18" spans="1:7" ht="17.25" customHeight="1" x14ac:dyDescent="0.25">
      <c r="A18" s="48"/>
      <c r="B18" s="13" t="s">
        <v>87</v>
      </c>
      <c r="C18" s="12"/>
      <c r="D18" s="12">
        <v>2087901</v>
      </c>
      <c r="E18" s="12"/>
      <c r="F18" s="12">
        <v>946744</v>
      </c>
      <c r="G18" s="16">
        <f t="shared" si="0"/>
        <v>3034645</v>
      </c>
    </row>
    <row r="19" spans="1:7" ht="17.25" customHeight="1" x14ac:dyDescent="0.25">
      <c r="A19" s="48"/>
      <c r="B19" s="15" t="s">
        <v>88</v>
      </c>
      <c r="C19" s="12"/>
      <c r="D19" s="16">
        <v>3885126</v>
      </c>
      <c r="E19" s="12"/>
      <c r="F19" s="16">
        <v>2791417</v>
      </c>
      <c r="G19" s="16">
        <f t="shared" si="0"/>
        <v>6676543</v>
      </c>
    </row>
    <row r="20" spans="1:7" ht="17.25" customHeight="1" x14ac:dyDescent="0.25">
      <c r="A20" s="48"/>
      <c r="B20" s="13" t="s">
        <v>89</v>
      </c>
      <c r="C20" s="12"/>
      <c r="D20" s="12">
        <v>1934600</v>
      </c>
      <c r="E20" s="12"/>
      <c r="F20" s="12">
        <v>1534500</v>
      </c>
      <c r="G20" s="12">
        <f t="shared" si="0"/>
        <v>3469100</v>
      </c>
    </row>
    <row r="21" spans="1:7" ht="17.25" customHeight="1" x14ac:dyDescent="0.25">
      <c r="A21" s="48"/>
      <c r="B21" s="13" t="s">
        <v>90</v>
      </c>
      <c r="C21" s="12"/>
      <c r="D21" s="12">
        <v>3894520</v>
      </c>
      <c r="E21" s="12"/>
      <c r="F21" s="12">
        <v>47000</v>
      </c>
      <c r="G21" s="12">
        <f t="shared" si="0"/>
        <v>3941520</v>
      </c>
    </row>
    <row r="22" spans="1:7" ht="17.25" customHeight="1" x14ac:dyDescent="0.25">
      <c r="A22" s="48"/>
      <c r="B22" s="13" t="s">
        <v>222</v>
      </c>
      <c r="C22" s="12"/>
      <c r="D22" s="12">
        <v>450000000</v>
      </c>
      <c r="E22" s="12"/>
      <c r="F22" s="12"/>
      <c r="G22" s="12">
        <f t="shared" si="0"/>
        <v>450000000</v>
      </c>
    </row>
    <row r="23" spans="1:7" ht="17.25" customHeight="1" x14ac:dyDescent="0.25">
      <c r="A23" s="48"/>
      <c r="B23" s="15" t="s">
        <v>91</v>
      </c>
      <c r="C23" s="12"/>
      <c r="D23" s="16">
        <v>2150000</v>
      </c>
      <c r="E23" s="12"/>
      <c r="F23" s="16">
        <v>124000</v>
      </c>
      <c r="G23" s="16">
        <f t="shared" si="0"/>
        <v>2274000</v>
      </c>
    </row>
    <row r="24" spans="1:7" ht="17.25" customHeight="1" x14ac:dyDescent="0.25">
      <c r="A24" s="48"/>
      <c r="B24" s="13" t="s">
        <v>92</v>
      </c>
      <c r="C24" s="12"/>
      <c r="D24" s="12">
        <v>2900000</v>
      </c>
      <c r="E24" s="12"/>
      <c r="F24" s="12">
        <v>1300000</v>
      </c>
      <c r="G24" s="12">
        <f t="shared" si="0"/>
        <v>4200000</v>
      </c>
    </row>
    <row r="25" spans="1:7" ht="17.25" customHeight="1" x14ac:dyDescent="0.25">
      <c r="A25" s="48"/>
      <c r="B25" s="13" t="s">
        <v>93</v>
      </c>
      <c r="C25" s="12"/>
      <c r="D25" s="12">
        <v>29267000</v>
      </c>
      <c r="E25" s="12"/>
      <c r="F25" s="12">
        <v>40000</v>
      </c>
      <c r="G25" s="12">
        <f t="shared" si="0"/>
        <v>29307000</v>
      </c>
    </row>
    <row r="26" spans="1:7" ht="17.25" customHeight="1" x14ac:dyDescent="0.25">
      <c r="A26" s="48"/>
      <c r="B26" s="13" t="s">
        <v>95</v>
      </c>
      <c r="C26" s="12"/>
      <c r="D26" s="12">
        <v>55299</v>
      </c>
      <c r="E26" s="12"/>
      <c r="F26" s="12">
        <v>9590</v>
      </c>
      <c r="G26" s="12">
        <f t="shared" si="0"/>
        <v>64889</v>
      </c>
    </row>
    <row r="27" spans="1:7" ht="17.25" customHeight="1" x14ac:dyDescent="0.25">
      <c r="A27" s="48"/>
      <c r="B27" s="13" t="s">
        <v>96</v>
      </c>
      <c r="C27" s="12"/>
      <c r="D27" s="12">
        <v>1295550</v>
      </c>
      <c r="E27" s="12"/>
      <c r="F27" s="12">
        <v>40000</v>
      </c>
      <c r="G27" s="12">
        <f t="shared" si="0"/>
        <v>1335550</v>
      </c>
    </row>
    <row r="28" spans="1:7" ht="17.25" customHeight="1" x14ac:dyDescent="0.25">
      <c r="A28" s="48"/>
      <c r="B28" s="13" t="s">
        <v>97</v>
      </c>
      <c r="C28" s="12"/>
      <c r="D28" s="12">
        <v>4863073</v>
      </c>
      <c r="E28" s="12"/>
      <c r="F28" s="12">
        <v>1406750</v>
      </c>
      <c r="G28" s="12">
        <f t="shared" si="0"/>
        <v>6269823</v>
      </c>
    </row>
    <row r="29" spans="1:7" ht="17.25" customHeight="1" x14ac:dyDescent="0.25">
      <c r="A29" s="48"/>
      <c r="B29" s="13" t="s">
        <v>98</v>
      </c>
      <c r="C29" s="12"/>
      <c r="D29" s="12">
        <v>25943225</v>
      </c>
      <c r="E29" s="12"/>
      <c r="F29" s="12"/>
      <c r="G29" s="12">
        <f t="shared" si="0"/>
        <v>25943225</v>
      </c>
    </row>
    <row r="30" spans="1:7" ht="17.25" customHeight="1" x14ac:dyDescent="0.25">
      <c r="A30" s="48"/>
      <c r="B30" s="13" t="s">
        <v>99</v>
      </c>
      <c r="C30" s="12"/>
      <c r="D30" s="12">
        <v>50040000</v>
      </c>
      <c r="E30" s="12"/>
      <c r="F30" s="12"/>
      <c r="G30" s="12">
        <f t="shared" si="0"/>
        <v>50040000</v>
      </c>
    </row>
    <row r="31" spans="1:7" ht="17.25" customHeight="1" x14ac:dyDescent="0.25">
      <c r="A31" s="48"/>
      <c r="B31" s="13" t="s">
        <v>100</v>
      </c>
      <c r="C31" s="12"/>
      <c r="D31" s="12">
        <v>139736576</v>
      </c>
      <c r="E31" s="12"/>
      <c r="F31" s="12"/>
      <c r="G31" s="12">
        <f t="shared" si="0"/>
        <v>139736576</v>
      </c>
    </row>
    <row r="32" spans="1:7" ht="17.25" customHeight="1" x14ac:dyDescent="0.25">
      <c r="A32" s="48"/>
      <c r="B32" s="13" t="s">
        <v>101</v>
      </c>
      <c r="C32" s="12"/>
      <c r="D32" s="12">
        <v>2550000</v>
      </c>
      <c r="E32" s="12"/>
      <c r="F32" s="12"/>
      <c r="G32" s="12">
        <f t="shared" si="0"/>
        <v>2550000</v>
      </c>
    </row>
    <row r="33" spans="1:7" ht="17.25" customHeight="1" x14ac:dyDescent="0.25">
      <c r="A33" s="48"/>
      <c r="B33" s="13" t="s">
        <v>216</v>
      </c>
      <c r="C33" s="12"/>
      <c r="D33" s="12">
        <v>1188000</v>
      </c>
      <c r="E33" s="12"/>
      <c r="F33" s="12"/>
      <c r="G33" s="12">
        <f t="shared" si="0"/>
        <v>1188000</v>
      </c>
    </row>
    <row r="34" spans="1:7" ht="17.25" customHeight="1" x14ac:dyDescent="0.25">
      <c r="A34" s="48"/>
      <c r="B34" s="13" t="s">
        <v>102</v>
      </c>
      <c r="C34" s="12"/>
      <c r="D34" s="12">
        <v>201956</v>
      </c>
      <c r="E34" s="12"/>
      <c r="F34" s="12"/>
      <c r="G34" s="12">
        <f t="shared" si="0"/>
        <v>201956</v>
      </c>
    </row>
    <row r="35" spans="1:7" ht="17.25" customHeight="1" x14ac:dyDescent="0.25">
      <c r="A35" s="48"/>
      <c r="B35" s="13" t="s">
        <v>103</v>
      </c>
      <c r="C35" s="12"/>
      <c r="D35" s="12">
        <v>600000</v>
      </c>
      <c r="E35" s="12"/>
      <c r="F35" s="12"/>
      <c r="G35" s="12">
        <f t="shared" si="0"/>
        <v>600000</v>
      </c>
    </row>
    <row r="36" spans="1:7" ht="17.25" customHeight="1" x14ac:dyDescent="0.25">
      <c r="A36" s="50"/>
      <c r="B36" s="15" t="s">
        <v>104</v>
      </c>
      <c r="C36" s="16"/>
      <c r="D36" s="16">
        <v>410000</v>
      </c>
      <c r="E36" s="16"/>
      <c r="F36" s="16"/>
      <c r="G36" s="16">
        <f t="shared" si="0"/>
        <v>410000</v>
      </c>
    </row>
    <row r="37" spans="1:7" ht="17.25" customHeight="1" x14ac:dyDescent="0.25">
      <c r="A37" s="53"/>
      <c r="B37" s="13" t="s">
        <v>105</v>
      </c>
      <c r="C37" s="12"/>
      <c r="D37" s="12">
        <v>400000</v>
      </c>
      <c r="E37" s="12"/>
      <c r="F37" s="12"/>
      <c r="G37" s="12">
        <f t="shared" si="0"/>
        <v>400000</v>
      </c>
    </row>
    <row r="38" spans="1:7" ht="17.25" customHeight="1" x14ac:dyDescent="0.25">
      <c r="A38" s="48"/>
      <c r="B38" s="13" t="s">
        <v>106</v>
      </c>
      <c r="C38" s="12"/>
      <c r="D38" s="12">
        <v>5000000</v>
      </c>
      <c r="E38" s="12"/>
      <c r="F38" s="12"/>
      <c r="G38" s="12">
        <f t="shared" si="0"/>
        <v>5000000</v>
      </c>
    </row>
    <row r="39" spans="1:7" ht="17.25" customHeight="1" x14ac:dyDescent="0.25">
      <c r="A39" s="48"/>
      <c r="B39" s="15" t="s">
        <v>107</v>
      </c>
      <c r="C39" s="16"/>
      <c r="D39" s="16">
        <v>1704909</v>
      </c>
      <c r="E39" s="16"/>
      <c r="F39" s="16"/>
      <c r="G39" s="16">
        <f t="shared" si="0"/>
        <v>1704909</v>
      </c>
    </row>
    <row r="40" spans="1:7" ht="17.25" customHeight="1" x14ac:dyDescent="0.25">
      <c r="A40" s="48"/>
      <c r="B40" s="15" t="s">
        <v>108</v>
      </c>
      <c r="C40" s="12"/>
      <c r="D40" s="16">
        <v>84437020</v>
      </c>
      <c r="E40" s="12"/>
      <c r="F40" s="16">
        <v>8562980</v>
      </c>
      <c r="G40" s="16">
        <f t="shared" si="0"/>
        <v>93000000</v>
      </c>
    </row>
    <row r="41" spans="1:7" ht="17.25" customHeight="1" x14ac:dyDescent="0.25">
      <c r="A41" s="48"/>
      <c r="B41" s="13" t="s">
        <v>109</v>
      </c>
      <c r="C41" s="12"/>
      <c r="D41" s="12">
        <v>2119903</v>
      </c>
      <c r="E41" s="12"/>
      <c r="F41" s="12">
        <v>534308</v>
      </c>
      <c r="G41" s="12">
        <f t="shared" si="0"/>
        <v>2654211</v>
      </c>
    </row>
    <row r="42" spans="1:7" ht="17.25" customHeight="1" x14ac:dyDescent="0.25">
      <c r="A42" s="48"/>
      <c r="B42" s="13" t="s">
        <v>110</v>
      </c>
      <c r="C42" s="12"/>
      <c r="D42" s="12">
        <v>1127038</v>
      </c>
      <c r="E42" s="12"/>
      <c r="F42" s="12">
        <v>357240</v>
      </c>
      <c r="G42" s="12">
        <f t="shared" si="0"/>
        <v>1484278</v>
      </c>
    </row>
    <row r="43" spans="1:7" ht="17.25" customHeight="1" x14ac:dyDescent="0.25">
      <c r="A43" s="48"/>
      <c r="B43" s="13" t="s">
        <v>111</v>
      </c>
      <c r="C43" s="12"/>
      <c r="D43" s="12">
        <v>8761000</v>
      </c>
      <c r="E43" s="12"/>
      <c r="F43" s="12">
        <v>141500</v>
      </c>
      <c r="G43" s="12">
        <f t="shared" si="0"/>
        <v>8902500</v>
      </c>
    </row>
    <row r="44" spans="1:7" ht="17.25" customHeight="1" x14ac:dyDescent="0.25">
      <c r="A44" s="48"/>
      <c r="B44" s="61" t="s">
        <v>112</v>
      </c>
      <c r="C44" s="12"/>
      <c r="D44" s="16">
        <v>441719</v>
      </c>
      <c r="E44" s="12"/>
      <c r="F44" s="16">
        <v>96709</v>
      </c>
      <c r="G44" s="16">
        <f t="shared" si="0"/>
        <v>538428</v>
      </c>
    </row>
    <row r="45" spans="1:7" ht="17.25" customHeight="1" x14ac:dyDescent="0.25">
      <c r="A45" s="48"/>
      <c r="B45" s="15" t="s">
        <v>113</v>
      </c>
      <c r="C45" s="12"/>
      <c r="D45" s="16">
        <v>500000</v>
      </c>
      <c r="E45" s="12"/>
      <c r="F45" s="16"/>
      <c r="G45" s="16">
        <f t="shared" si="0"/>
        <v>500000</v>
      </c>
    </row>
    <row r="46" spans="1:7" ht="17.25" customHeight="1" x14ac:dyDescent="0.25">
      <c r="A46" s="48"/>
      <c r="B46" s="13" t="s">
        <v>116</v>
      </c>
      <c r="C46" s="12"/>
      <c r="D46" s="12">
        <v>250000</v>
      </c>
      <c r="E46" s="12"/>
      <c r="F46" s="16"/>
      <c r="G46" s="12">
        <f t="shared" si="0"/>
        <v>250000</v>
      </c>
    </row>
    <row r="47" spans="1:7" ht="17.25" customHeight="1" x14ac:dyDescent="0.25">
      <c r="A47" s="48"/>
      <c r="B47" s="13" t="s">
        <v>117</v>
      </c>
      <c r="C47" s="12"/>
      <c r="D47" s="12">
        <v>1445625</v>
      </c>
      <c r="E47" s="12"/>
      <c r="F47" s="16"/>
      <c r="G47" s="12">
        <f t="shared" si="0"/>
        <v>1445625</v>
      </c>
    </row>
    <row r="48" spans="1:7" ht="17.25" customHeight="1" x14ac:dyDescent="0.25">
      <c r="A48" s="48"/>
      <c r="B48" s="15" t="s">
        <v>118</v>
      </c>
      <c r="C48" s="12"/>
      <c r="D48" s="16">
        <v>600000</v>
      </c>
      <c r="E48" s="12"/>
      <c r="F48" s="16"/>
      <c r="G48" s="16">
        <f t="shared" si="0"/>
        <v>600000</v>
      </c>
    </row>
    <row r="49" spans="1:7" ht="17.25" customHeight="1" x14ac:dyDescent="0.25">
      <c r="A49" s="48"/>
      <c r="B49" s="13" t="s">
        <v>119</v>
      </c>
      <c r="C49" s="12"/>
      <c r="D49" s="12">
        <v>6000000</v>
      </c>
      <c r="E49" s="12"/>
      <c r="F49" s="16"/>
      <c r="G49" s="12">
        <f t="shared" si="0"/>
        <v>6000000</v>
      </c>
    </row>
    <row r="50" spans="1:7" ht="17.25" customHeight="1" x14ac:dyDescent="0.25">
      <c r="A50" s="48"/>
      <c r="B50" s="15" t="s">
        <v>120</v>
      </c>
      <c r="C50" s="12"/>
      <c r="D50" s="16">
        <v>1000000</v>
      </c>
      <c r="E50" s="12"/>
      <c r="F50" s="16"/>
      <c r="G50" s="16">
        <f t="shared" si="0"/>
        <v>1000000</v>
      </c>
    </row>
    <row r="51" spans="1:7" ht="17.25" customHeight="1" x14ac:dyDescent="0.25">
      <c r="A51" s="48"/>
      <c r="B51" s="13" t="s">
        <v>121</v>
      </c>
      <c r="C51" s="12"/>
      <c r="D51" s="12">
        <v>1000000</v>
      </c>
      <c r="E51" s="12"/>
      <c r="F51" s="16"/>
      <c r="G51" s="12">
        <f t="shared" si="0"/>
        <v>1000000</v>
      </c>
    </row>
    <row r="52" spans="1:7" ht="17.25" customHeight="1" x14ac:dyDescent="0.25">
      <c r="A52" s="48"/>
      <c r="B52" s="13" t="s">
        <v>208</v>
      </c>
      <c r="C52" s="12"/>
      <c r="D52" s="12">
        <v>2000000</v>
      </c>
      <c r="E52" s="12"/>
      <c r="F52" s="16"/>
      <c r="G52" s="12">
        <f t="shared" si="0"/>
        <v>2000000</v>
      </c>
    </row>
    <row r="53" spans="1:7" ht="17.25" customHeight="1" x14ac:dyDescent="0.25">
      <c r="A53" s="48"/>
      <c r="B53" s="13" t="s">
        <v>218</v>
      </c>
      <c r="C53" s="12"/>
      <c r="D53" s="12">
        <v>16000000</v>
      </c>
      <c r="E53" s="12"/>
      <c r="F53" s="16"/>
      <c r="G53" s="12">
        <f t="shared" si="0"/>
        <v>16000000</v>
      </c>
    </row>
    <row r="54" spans="1:7" ht="17.25" customHeight="1" x14ac:dyDescent="0.25">
      <c r="A54" s="48"/>
      <c r="B54" s="13" t="s">
        <v>211</v>
      </c>
      <c r="C54" s="12"/>
      <c r="D54" s="12">
        <v>4000000</v>
      </c>
      <c r="E54" s="12"/>
      <c r="F54" s="16"/>
      <c r="G54" s="12">
        <f t="shared" si="0"/>
        <v>4000000</v>
      </c>
    </row>
    <row r="55" spans="1:7" ht="17.25" customHeight="1" x14ac:dyDescent="0.25">
      <c r="A55" s="48"/>
      <c r="B55" s="13" t="s">
        <v>212</v>
      </c>
      <c r="C55" s="12"/>
      <c r="D55" s="12">
        <v>1340000</v>
      </c>
      <c r="E55" s="12"/>
      <c r="F55" s="16"/>
      <c r="G55" s="12">
        <f t="shared" si="0"/>
        <v>1340000</v>
      </c>
    </row>
    <row r="56" spans="1:7" ht="17.25" customHeight="1" x14ac:dyDescent="0.25">
      <c r="A56" s="48"/>
      <c r="B56" s="15" t="s">
        <v>122</v>
      </c>
      <c r="C56" s="12"/>
      <c r="D56" s="16">
        <v>500000</v>
      </c>
      <c r="E56" s="12"/>
      <c r="F56" s="16"/>
      <c r="G56" s="16">
        <f t="shared" si="0"/>
        <v>500000</v>
      </c>
    </row>
    <row r="57" spans="1:7" ht="17.25" customHeight="1" x14ac:dyDescent="0.25">
      <c r="A57" s="48"/>
      <c r="B57" s="13" t="s">
        <v>123</v>
      </c>
      <c r="C57" s="12"/>
      <c r="D57" s="12">
        <v>75000</v>
      </c>
      <c r="E57" s="12"/>
      <c r="F57" s="16"/>
      <c r="G57" s="12">
        <f t="shared" si="0"/>
        <v>75000</v>
      </c>
    </row>
    <row r="58" spans="1:7" ht="17.25" customHeight="1" x14ac:dyDescent="0.25">
      <c r="A58" s="48"/>
      <c r="B58" s="15" t="s">
        <v>124</v>
      </c>
      <c r="C58" s="12"/>
      <c r="D58" s="16">
        <v>2000000</v>
      </c>
      <c r="E58" s="12"/>
      <c r="F58" s="16"/>
      <c r="G58" s="16">
        <f t="shared" si="0"/>
        <v>2000000</v>
      </c>
    </row>
    <row r="59" spans="1:7" ht="17.25" customHeight="1" x14ac:dyDescent="0.25">
      <c r="A59" s="48"/>
      <c r="B59" s="15" t="s">
        <v>125</v>
      </c>
      <c r="C59" s="12"/>
      <c r="D59" s="16">
        <v>315000</v>
      </c>
      <c r="E59" s="12"/>
      <c r="F59" s="16">
        <v>0</v>
      </c>
      <c r="G59" s="16">
        <f t="shared" si="0"/>
        <v>315000</v>
      </c>
    </row>
    <row r="60" spans="1:7" ht="17.25" customHeight="1" x14ac:dyDescent="0.25">
      <c r="A60" s="48"/>
      <c r="B60" s="15" t="s">
        <v>126</v>
      </c>
      <c r="C60" s="12"/>
      <c r="D60" s="16">
        <v>7000000</v>
      </c>
      <c r="E60" s="12"/>
      <c r="F60" s="12"/>
      <c r="G60" s="16">
        <f t="shared" si="0"/>
        <v>7000000</v>
      </c>
    </row>
    <row r="61" spans="1:7" ht="17.25" customHeight="1" x14ac:dyDescent="0.25">
      <c r="A61" s="48"/>
      <c r="B61" s="15" t="s">
        <v>127</v>
      </c>
      <c r="C61" s="12"/>
      <c r="D61" s="16">
        <v>1200000</v>
      </c>
      <c r="E61" s="12"/>
      <c r="F61" s="12"/>
      <c r="G61" s="16">
        <f t="shared" si="0"/>
        <v>1200000</v>
      </c>
    </row>
    <row r="62" spans="1:7" ht="17.25" customHeight="1" x14ac:dyDescent="0.25">
      <c r="A62" s="48"/>
      <c r="B62" s="15" t="s">
        <v>128</v>
      </c>
      <c r="C62" s="12"/>
      <c r="D62" s="16">
        <v>800000</v>
      </c>
      <c r="E62" s="12"/>
      <c r="F62" s="12"/>
      <c r="G62" s="16">
        <f t="shared" si="0"/>
        <v>800000</v>
      </c>
    </row>
    <row r="63" spans="1:7" ht="17.25" customHeight="1" x14ac:dyDescent="0.25">
      <c r="A63" s="48"/>
      <c r="B63" s="15" t="s">
        <v>129</v>
      </c>
      <c r="C63" s="12"/>
      <c r="D63" s="16">
        <v>12542000</v>
      </c>
      <c r="E63" s="12"/>
      <c r="F63" s="12"/>
      <c r="G63" s="16">
        <f t="shared" si="0"/>
        <v>12542000</v>
      </c>
    </row>
    <row r="64" spans="1:7" ht="17.25" customHeight="1" x14ac:dyDescent="0.25">
      <c r="A64" s="48"/>
      <c r="B64" s="15" t="s">
        <v>130</v>
      </c>
      <c r="C64" s="12"/>
      <c r="D64" s="16">
        <v>350637</v>
      </c>
      <c r="E64" s="12"/>
      <c r="F64" s="12">
        <v>122041</v>
      </c>
      <c r="G64" s="16">
        <f t="shared" si="0"/>
        <v>472678</v>
      </c>
    </row>
    <row r="65" spans="1:7" ht="17.25" customHeight="1" x14ac:dyDescent="0.25">
      <c r="A65" s="48"/>
      <c r="B65" s="15" t="s">
        <v>209</v>
      </c>
      <c r="C65" s="12"/>
      <c r="D65" s="16">
        <v>1070825</v>
      </c>
      <c r="E65" s="12"/>
      <c r="F65" s="12">
        <v>120000</v>
      </c>
      <c r="G65" s="16">
        <f t="shared" si="0"/>
        <v>1190825</v>
      </c>
    </row>
    <row r="66" spans="1:7" ht="17.25" customHeight="1" x14ac:dyDescent="0.25">
      <c r="A66" s="48"/>
      <c r="B66" s="15" t="s">
        <v>131</v>
      </c>
      <c r="C66" s="12"/>
      <c r="D66" s="16">
        <v>500000</v>
      </c>
      <c r="E66" s="12"/>
      <c r="F66" s="12"/>
      <c r="G66" s="16">
        <f t="shared" si="0"/>
        <v>500000</v>
      </c>
    </row>
    <row r="67" spans="1:7" ht="17.25" customHeight="1" x14ac:dyDescent="0.25">
      <c r="A67" s="48"/>
      <c r="B67" s="15" t="s">
        <v>132</v>
      </c>
      <c r="C67" s="12"/>
      <c r="D67" s="16">
        <v>719427</v>
      </c>
      <c r="E67" s="12"/>
      <c r="F67" s="12">
        <v>98000</v>
      </c>
      <c r="G67" s="16">
        <f t="shared" si="0"/>
        <v>817427</v>
      </c>
    </row>
    <row r="68" spans="1:7" ht="17.25" customHeight="1" x14ac:dyDescent="0.25">
      <c r="A68" s="48"/>
      <c r="B68" s="15" t="s">
        <v>133</v>
      </c>
      <c r="C68" s="12"/>
      <c r="D68" s="16">
        <v>99490</v>
      </c>
      <c r="E68" s="12"/>
      <c r="F68" s="12"/>
      <c r="G68" s="16">
        <f t="shared" si="0"/>
        <v>99490</v>
      </c>
    </row>
    <row r="69" spans="1:7" ht="17.25" customHeight="1" x14ac:dyDescent="0.25">
      <c r="A69" s="48"/>
      <c r="B69" s="15" t="s">
        <v>134</v>
      </c>
      <c r="C69" s="12"/>
      <c r="D69" s="16">
        <v>500000</v>
      </c>
      <c r="E69" s="12"/>
      <c r="F69" s="12"/>
      <c r="G69" s="16">
        <f t="shared" si="0"/>
        <v>500000</v>
      </c>
    </row>
    <row r="70" spans="1:7" ht="17.25" customHeight="1" x14ac:dyDescent="0.25">
      <c r="A70" s="48"/>
      <c r="B70" s="15" t="s">
        <v>135</v>
      </c>
      <c r="C70" s="12"/>
      <c r="D70" s="16">
        <v>1700000</v>
      </c>
      <c r="E70" s="12"/>
      <c r="F70" s="12"/>
      <c r="G70" s="16">
        <f t="shared" ref="G70:G133" si="1">SUM(C70:F70)</f>
        <v>1700000</v>
      </c>
    </row>
    <row r="71" spans="1:7" ht="17.25" customHeight="1" x14ac:dyDescent="0.25">
      <c r="A71" s="50"/>
      <c r="B71" s="15" t="s">
        <v>136</v>
      </c>
      <c r="C71" s="12"/>
      <c r="D71" s="16">
        <v>803500</v>
      </c>
      <c r="E71" s="12"/>
      <c r="F71" s="16">
        <v>34500</v>
      </c>
      <c r="G71" s="16">
        <f t="shared" si="1"/>
        <v>838000</v>
      </c>
    </row>
    <row r="72" spans="1:7" ht="17.25" customHeight="1" x14ac:dyDescent="0.25">
      <c r="A72" s="53"/>
      <c r="B72" s="15" t="s">
        <v>137</v>
      </c>
      <c r="C72" s="12"/>
      <c r="D72" s="16">
        <v>425000</v>
      </c>
      <c r="E72" s="12"/>
      <c r="F72" s="16"/>
      <c r="G72" s="16">
        <f t="shared" si="1"/>
        <v>425000</v>
      </c>
    </row>
    <row r="73" spans="1:7" ht="17.25" customHeight="1" x14ac:dyDescent="0.25">
      <c r="A73" s="48"/>
      <c r="B73" s="15" t="s">
        <v>138</v>
      </c>
      <c r="C73" s="12"/>
      <c r="D73" s="16">
        <v>1075000</v>
      </c>
      <c r="E73" s="12"/>
      <c r="F73" s="16">
        <v>399440</v>
      </c>
      <c r="G73" s="16">
        <f t="shared" si="1"/>
        <v>1474440</v>
      </c>
    </row>
    <row r="74" spans="1:7" ht="17.25" customHeight="1" x14ac:dyDescent="0.25">
      <c r="A74" s="48"/>
      <c r="B74" s="15" t="s">
        <v>217</v>
      </c>
      <c r="C74" s="16"/>
      <c r="D74" s="16">
        <v>3564000</v>
      </c>
      <c r="E74" s="16"/>
      <c r="F74" s="16"/>
      <c r="G74" s="16">
        <f t="shared" si="1"/>
        <v>3564000</v>
      </c>
    </row>
    <row r="75" spans="1:7" ht="17.25" customHeight="1" x14ac:dyDescent="0.25">
      <c r="A75" s="48"/>
      <c r="B75" s="15" t="s">
        <v>139</v>
      </c>
      <c r="C75" s="12"/>
      <c r="D75" s="16">
        <v>578000</v>
      </c>
      <c r="E75" s="12"/>
      <c r="F75" s="16"/>
      <c r="G75" s="16">
        <f t="shared" si="1"/>
        <v>578000</v>
      </c>
    </row>
    <row r="76" spans="1:7" ht="17.25" customHeight="1" x14ac:dyDescent="0.25">
      <c r="A76" s="48"/>
      <c r="B76" s="15" t="s">
        <v>150</v>
      </c>
      <c r="C76" s="12"/>
      <c r="D76" s="16">
        <v>5000000</v>
      </c>
      <c r="E76" s="12"/>
      <c r="F76" s="16"/>
      <c r="G76" s="16">
        <f t="shared" si="1"/>
        <v>5000000</v>
      </c>
    </row>
    <row r="77" spans="1:7" ht="17.25" customHeight="1" x14ac:dyDescent="0.25">
      <c r="A77" s="48"/>
      <c r="B77" s="15" t="s">
        <v>213</v>
      </c>
      <c r="C77" s="12"/>
      <c r="D77" s="16">
        <v>4000000</v>
      </c>
      <c r="E77" s="12"/>
      <c r="F77" s="16"/>
      <c r="G77" s="16">
        <f t="shared" si="1"/>
        <v>4000000</v>
      </c>
    </row>
    <row r="78" spans="1:7" ht="17.25" customHeight="1" x14ac:dyDescent="0.25">
      <c r="A78" s="48"/>
      <c r="B78" s="15" t="s">
        <v>210</v>
      </c>
      <c r="C78" s="12"/>
      <c r="D78" s="16">
        <v>1073840</v>
      </c>
      <c r="E78" s="12"/>
      <c r="F78" s="16">
        <v>394200</v>
      </c>
      <c r="G78" s="16">
        <f t="shared" si="1"/>
        <v>1468040</v>
      </c>
    </row>
    <row r="79" spans="1:7" ht="17.25" customHeight="1" x14ac:dyDescent="0.25">
      <c r="A79" s="48">
        <v>2</v>
      </c>
      <c r="B79" s="45" t="s">
        <v>6</v>
      </c>
      <c r="C79" s="16">
        <v>8193810</v>
      </c>
      <c r="D79" s="16">
        <v>2466000</v>
      </c>
      <c r="E79" s="12"/>
      <c r="F79" s="16">
        <v>775000</v>
      </c>
      <c r="G79" s="16">
        <f t="shared" si="1"/>
        <v>11434810</v>
      </c>
    </row>
    <row r="80" spans="1:7" ht="17.25" customHeight="1" x14ac:dyDescent="0.25">
      <c r="A80" s="48"/>
      <c r="B80" s="45" t="s">
        <v>39</v>
      </c>
      <c r="C80" s="12"/>
      <c r="D80" s="16">
        <v>4000000</v>
      </c>
      <c r="E80" s="12"/>
      <c r="F80" s="16"/>
      <c r="G80" s="16">
        <f t="shared" si="1"/>
        <v>4000000</v>
      </c>
    </row>
    <row r="81" spans="1:7" ht="17.25" customHeight="1" x14ac:dyDescent="0.25">
      <c r="A81" s="48">
        <v>3</v>
      </c>
      <c r="B81" s="45" t="s">
        <v>7</v>
      </c>
      <c r="C81" s="16">
        <v>53451089</v>
      </c>
      <c r="D81" s="16">
        <v>61702721</v>
      </c>
      <c r="E81" s="12"/>
      <c r="F81" s="16">
        <v>467160</v>
      </c>
      <c r="G81" s="16">
        <f t="shared" si="1"/>
        <v>115620970</v>
      </c>
    </row>
    <row r="82" spans="1:7" ht="17.25" customHeight="1" x14ac:dyDescent="0.25">
      <c r="A82" s="48">
        <v>4</v>
      </c>
      <c r="B82" s="45" t="s">
        <v>8</v>
      </c>
      <c r="C82" s="16">
        <v>30371589</v>
      </c>
      <c r="D82" s="16">
        <v>4336687</v>
      </c>
      <c r="E82" s="16"/>
      <c r="F82" s="16">
        <v>2725000</v>
      </c>
      <c r="G82" s="16">
        <f t="shared" si="1"/>
        <v>37433276</v>
      </c>
    </row>
    <row r="83" spans="1:7" ht="17.25" customHeight="1" x14ac:dyDescent="0.25">
      <c r="A83" s="48">
        <v>5</v>
      </c>
      <c r="B83" s="45" t="s">
        <v>9</v>
      </c>
      <c r="C83" s="16">
        <v>8389673</v>
      </c>
      <c r="D83" s="16">
        <v>609520</v>
      </c>
      <c r="E83" s="12"/>
      <c r="F83" s="16">
        <v>130000</v>
      </c>
      <c r="G83" s="16">
        <f t="shared" si="1"/>
        <v>9129193</v>
      </c>
    </row>
    <row r="84" spans="1:7" ht="17.25" customHeight="1" x14ac:dyDescent="0.25">
      <c r="A84" s="48" t="s">
        <v>40</v>
      </c>
      <c r="B84" s="46" t="s">
        <v>32</v>
      </c>
      <c r="C84" s="16">
        <v>18586893</v>
      </c>
      <c r="D84" s="16">
        <v>5705985</v>
      </c>
      <c r="E84" s="12"/>
      <c r="F84" s="16">
        <v>247600</v>
      </c>
      <c r="G84" s="16">
        <f t="shared" si="1"/>
        <v>24540478</v>
      </c>
    </row>
    <row r="85" spans="1:7" ht="17.25" customHeight="1" x14ac:dyDescent="0.25">
      <c r="A85" s="48">
        <v>6</v>
      </c>
      <c r="B85" s="46" t="s">
        <v>207</v>
      </c>
      <c r="C85" s="16">
        <v>24946062</v>
      </c>
      <c r="D85" s="16">
        <v>2441500</v>
      </c>
      <c r="E85" s="12"/>
      <c r="F85" s="16">
        <v>726000</v>
      </c>
      <c r="G85" s="16">
        <f t="shared" si="1"/>
        <v>28113562</v>
      </c>
    </row>
    <row r="86" spans="1:7" ht="17.25" customHeight="1" x14ac:dyDescent="0.25">
      <c r="A86" s="48"/>
      <c r="B86" s="46" t="s">
        <v>188</v>
      </c>
      <c r="C86" s="16"/>
      <c r="D86" s="16">
        <v>2230000</v>
      </c>
      <c r="E86" s="12"/>
      <c r="F86" s="16"/>
      <c r="G86" s="16">
        <f t="shared" si="1"/>
        <v>2230000</v>
      </c>
    </row>
    <row r="87" spans="1:7" ht="17.25" customHeight="1" x14ac:dyDescent="0.25">
      <c r="A87" s="48"/>
      <c r="B87" s="46" t="s">
        <v>189</v>
      </c>
      <c r="C87" s="16"/>
      <c r="D87" s="16">
        <v>3128000</v>
      </c>
      <c r="E87" s="12"/>
      <c r="F87" s="16"/>
      <c r="G87" s="16">
        <f t="shared" si="1"/>
        <v>3128000</v>
      </c>
    </row>
    <row r="88" spans="1:7" ht="17.25" customHeight="1" x14ac:dyDescent="0.25">
      <c r="A88" s="48"/>
      <c r="B88" s="46" t="s">
        <v>190</v>
      </c>
      <c r="C88" s="16"/>
      <c r="D88" s="16">
        <v>3027500</v>
      </c>
      <c r="E88" s="12"/>
      <c r="F88" s="16">
        <v>450000</v>
      </c>
      <c r="G88" s="16">
        <f t="shared" si="1"/>
        <v>3477500</v>
      </c>
    </row>
    <row r="89" spans="1:7" ht="17.25" customHeight="1" x14ac:dyDescent="0.25">
      <c r="A89" s="48">
        <v>7</v>
      </c>
      <c r="B89" s="45" t="s">
        <v>10</v>
      </c>
      <c r="C89" s="16">
        <v>8253779</v>
      </c>
      <c r="D89" s="16">
        <v>1404800</v>
      </c>
      <c r="E89" s="12"/>
      <c r="F89" s="16">
        <v>1335000</v>
      </c>
      <c r="G89" s="16">
        <f t="shared" si="1"/>
        <v>10993579</v>
      </c>
    </row>
    <row r="90" spans="1:7" ht="17.25" customHeight="1" x14ac:dyDescent="0.25">
      <c r="A90" s="48">
        <v>8</v>
      </c>
      <c r="B90" s="45" t="s">
        <v>11</v>
      </c>
      <c r="C90" s="16">
        <v>22679034</v>
      </c>
      <c r="D90" s="16">
        <v>94669638</v>
      </c>
      <c r="E90" s="12"/>
      <c r="F90" s="16">
        <v>12147740</v>
      </c>
      <c r="G90" s="16">
        <f t="shared" si="1"/>
        <v>129496412</v>
      </c>
    </row>
    <row r="91" spans="1:7" ht="17.25" customHeight="1" x14ac:dyDescent="0.25">
      <c r="A91" s="48">
        <v>9</v>
      </c>
      <c r="B91" s="45" t="s">
        <v>12</v>
      </c>
      <c r="C91" s="16">
        <v>11267590</v>
      </c>
      <c r="D91" s="16">
        <v>1068000</v>
      </c>
      <c r="E91" s="12"/>
      <c r="F91" s="16">
        <v>1645000</v>
      </c>
      <c r="G91" s="16">
        <f t="shared" si="1"/>
        <v>13980590</v>
      </c>
    </row>
    <row r="92" spans="1:7" ht="17.25" customHeight="1" x14ac:dyDescent="0.25">
      <c r="A92" s="48"/>
      <c r="B92" s="45" t="s">
        <v>191</v>
      </c>
      <c r="C92" s="16"/>
      <c r="D92" s="16">
        <v>500000</v>
      </c>
      <c r="E92" s="12"/>
      <c r="F92" s="16"/>
      <c r="G92" s="16">
        <f t="shared" si="1"/>
        <v>500000</v>
      </c>
    </row>
    <row r="93" spans="1:7" ht="17.25" customHeight="1" x14ac:dyDescent="0.25">
      <c r="A93" s="48">
        <v>10</v>
      </c>
      <c r="B93" s="45" t="s">
        <v>13</v>
      </c>
      <c r="C93" s="16">
        <v>22319854</v>
      </c>
      <c r="D93" s="16">
        <v>1464098</v>
      </c>
      <c r="E93" s="16"/>
      <c r="F93" s="16">
        <v>2234500</v>
      </c>
      <c r="G93" s="16">
        <f t="shared" si="1"/>
        <v>26018452</v>
      </c>
    </row>
    <row r="94" spans="1:7" ht="17.25" customHeight="1" x14ac:dyDescent="0.25">
      <c r="A94" s="48">
        <v>1</v>
      </c>
      <c r="B94" s="45" t="s">
        <v>14</v>
      </c>
      <c r="C94" s="16">
        <v>37865892</v>
      </c>
      <c r="D94" s="16">
        <v>9091500</v>
      </c>
      <c r="E94" s="16">
        <v>50000</v>
      </c>
      <c r="F94" s="16">
        <v>1804000</v>
      </c>
      <c r="G94" s="16">
        <f t="shared" si="1"/>
        <v>48811392</v>
      </c>
    </row>
    <row r="95" spans="1:7" ht="17.25" customHeight="1" x14ac:dyDescent="0.25">
      <c r="A95" s="48"/>
      <c r="B95" s="45" t="s">
        <v>41</v>
      </c>
      <c r="C95" s="16"/>
      <c r="D95" s="16">
        <v>820000</v>
      </c>
      <c r="E95" s="16"/>
      <c r="F95" s="16"/>
      <c r="G95" s="16">
        <f t="shared" si="1"/>
        <v>820000</v>
      </c>
    </row>
    <row r="96" spans="1:7" ht="17.25" customHeight="1" x14ac:dyDescent="0.25">
      <c r="A96" s="48"/>
      <c r="B96" s="45" t="s">
        <v>42</v>
      </c>
      <c r="C96" s="16">
        <v>700000</v>
      </c>
      <c r="D96" s="16">
        <v>1153430</v>
      </c>
      <c r="E96" s="16"/>
      <c r="F96" s="16"/>
      <c r="G96" s="16">
        <f t="shared" si="1"/>
        <v>1853430</v>
      </c>
    </row>
    <row r="97" spans="1:7" ht="17.25" customHeight="1" x14ac:dyDescent="0.25">
      <c r="A97" s="48">
        <v>12</v>
      </c>
      <c r="B97" s="45" t="s">
        <v>15</v>
      </c>
      <c r="C97" s="16">
        <v>24681425</v>
      </c>
      <c r="D97" s="16">
        <v>1975090</v>
      </c>
      <c r="E97" s="16"/>
      <c r="F97" s="16">
        <v>715200</v>
      </c>
      <c r="G97" s="16">
        <f t="shared" si="1"/>
        <v>27371715</v>
      </c>
    </row>
    <row r="98" spans="1:7" ht="17.25" customHeight="1" x14ac:dyDescent="0.25">
      <c r="A98" s="48"/>
      <c r="B98" s="45" t="s">
        <v>192</v>
      </c>
      <c r="C98" s="16">
        <v>8000000</v>
      </c>
      <c r="D98" s="16">
        <v>600000</v>
      </c>
      <c r="E98" s="16"/>
      <c r="F98" s="16"/>
      <c r="G98" s="16">
        <f t="shared" si="1"/>
        <v>8600000</v>
      </c>
    </row>
    <row r="99" spans="1:7" ht="17.25" customHeight="1" x14ac:dyDescent="0.25">
      <c r="A99" s="48">
        <v>13</v>
      </c>
      <c r="B99" s="45" t="s">
        <v>16</v>
      </c>
      <c r="C99" s="16"/>
      <c r="D99" s="16">
        <v>1271000</v>
      </c>
      <c r="E99" s="16"/>
      <c r="F99" s="16">
        <v>160940</v>
      </c>
      <c r="G99" s="16">
        <f t="shared" si="1"/>
        <v>1431940</v>
      </c>
    </row>
    <row r="100" spans="1:7" ht="17.25" customHeight="1" x14ac:dyDescent="0.25">
      <c r="A100" s="48">
        <v>14</v>
      </c>
      <c r="B100" s="45" t="s">
        <v>17</v>
      </c>
      <c r="C100" s="16"/>
      <c r="D100" s="16">
        <v>686304</v>
      </c>
      <c r="E100" s="16"/>
      <c r="F100" s="16">
        <v>85000</v>
      </c>
      <c r="G100" s="16">
        <f t="shared" si="1"/>
        <v>771304</v>
      </c>
    </row>
    <row r="101" spans="1:7" ht="17.25" customHeight="1" x14ac:dyDescent="0.25">
      <c r="A101" s="48">
        <v>15</v>
      </c>
      <c r="B101" s="45" t="s">
        <v>18</v>
      </c>
      <c r="C101" s="16">
        <v>7355926</v>
      </c>
      <c r="D101" s="16">
        <v>2933000</v>
      </c>
      <c r="E101" s="16"/>
      <c r="F101" s="16">
        <v>556300</v>
      </c>
      <c r="G101" s="16">
        <f t="shared" si="1"/>
        <v>10845226</v>
      </c>
    </row>
    <row r="102" spans="1:7" ht="17.25" customHeight="1" x14ac:dyDescent="0.25">
      <c r="A102" s="48">
        <v>16</v>
      </c>
      <c r="B102" s="45" t="s">
        <v>19</v>
      </c>
      <c r="C102" s="16">
        <v>17645325</v>
      </c>
      <c r="D102" s="16">
        <v>2790000</v>
      </c>
      <c r="E102" s="16"/>
      <c r="F102" s="16">
        <v>200000</v>
      </c>
      <c r="G102" s="16">
        <f t="shared" si="1"/>
        <v>20635325</v>
      </c>
    </row>
    <row r="103" spans="1:7" ht="17.25" customHeight="1" x14ac:dyDescent="0.25">
      <c r="A103" s="48">
        <v>17</v>
      </c>
      <c r="B103" s="45" t="s">
        <v>20</v>
      </c>
      <c r="C103" s="16"/>
      <c r="D103" s="16">
        <v>1724000</v>
      </c>
      <c r="E103" s="16"/>
      <c r="F103" s="16"/>
      <c r="G103" s="16">
        <f t="shared" si="1"/>
        <v>1724000</v>
      </c>
    </row>
    <row r="104" spans="1:7" ht="17.25" customHeight="1" x14ac:dyDescent="0.25">
      <c r="A104" s="48">
        <v>18</v>
      </c>
      <c r="B104" s="45" t="s">
        <v>21</v>
      </c>
      <c r="C104" s="16">
        <v>36000</v>
      </c>
      <c r="D104" s="16">
        <v>1380000</v>
      </c>
      <c r="E104" s="16"/>
      <c r="F104" s="16">
        <v>55000</v>
      </c>
      <c r="G104" s="16">
        <f t="shared" si="1"/>
        <v>1471000</v>
      </c>
    </row>
    <row r="105" spans="1:7" ht="17.25" customHeight="1" x14ac:dyDescent="0.25">
      <c r="A105" s="50">
        <v>19</v>
      </c>
      <c r="B105" s="45" t="s">
        <v>22</v>
      </c>
      <c r="C105" s="16">
        <v>1510456</v>
      </c>
      <c r="D105" s="16">
        <v>364000</v>
      </c>
      <c r="E105" s="16"/>
      <c r="F105" s="16"/>
      <c r="G105" s="16">
        <f t="shared" si="1"/>
        <v>1874456</v>
      </c>
    </row>
    <row r="106" spans="1:7" ht="17.25" customHeight="1" x14ac:dyDescent="0.25">
      <c r="A106" s="53">
        <v>20</v>
      </c>
      <c r="B106" s="45" t="s">
        <v>23</v>
      </c>
      <c r="C106" s="16">
        <v>105238259</v>
      </c>
      <c r="D106" s="16">
        <v>83231200</v>
      </c>
      <c r="E106" s="16"/>
      <c r="F106" s="16">
        <v>26711000</v>
      </c>
      <c r="G106" s="16">
        <f t="shared" si="1"/>
        <v>215180459</v>
      </c>
    </row>
    <row r="107" spans="1:7" ht="17.25" customHeight="1" x14ac:dyDescent="0.25">
      <c r="A107" s="48" t="s">
        <v>40</v>
      </c>
      <c r="B107" s="45" t="s">
        <v>184</v>
      </c>
      <c r="C107" s="16"/>
      <c r="D107" s="16">
        <v>17772012</v>
      </c>
      <c r="E107" s="16"/>
      <c r="F107" s="16">
        <v>3328250</v>
      </c>
      <c r="G107" s="16">
        <f t="shared" si="1"/>
        <v>21100262</v>
      </c>
    </row>
    <row r="108" spans="1:7" ht="17.25" customHeight="1" x14ac:dyDescent="0.25">
      <c r="A108" s="48"/>
      <c r="B108" s="45" t="s">
        <v>36</v>
      </c>
      <c r="C108" s="16"/>
      <c r="D108" s="16">
        <v>702972</v>
      </c>
      <c r="E108" s="16"/>
      <c r="F108" s="16">
        <v>80000</v>
      </c>
      <c r="G108" s="16">
        <f t="shared" si="1"/>
        <v>782972</v>
      </c>
    </row>
    <row r="109" spans="1:7" ht="17.25" customHeight="1" x14ac:dyDescent="0.25">
      <c r="A109" s="48"/>
      <c r="B109" s="45" t="s">
        <v>37</v>
      </c>
      <c r="C109" s="16"/>
      <c r="D109" s="16">
        <v>2867000</v>
      </c>
      <c r="E109" s="16"/>
      <c r="F109" s="16">
        <v>1525000</v>
      </c>
      <c r="G109" s="16">
        <f t="shared" si="1"/>
        <v>4392000</v>
      </c>
    </row>
    <row r="110" spans="1:7" ht="17.25" customHeight="1" x14ac:dyDescent="0.25">
      <c r="A110" s="48"/>
      <c r="B110" s="45" t="s">
        <v>38</v>
      </c>
      <c r="C110" s="16"/>
      <c r="D110" s="16">
        <v>613500</v>
      </c>
      <c r="E110" s="16"/>
      <c r="F110" s="16"/>
      <c r="G110" s="16">
        <f t="shared" si="1"/>
        <v>613500</v>
      </c>
    </row>
    <row r="111" spans="1:7" ht="17.25" customHeight="1" x14ac:dyDescent="0.25">
      <c r="A111" s="48"/>
      <c r="B111" s="45" t="s">
        <v>142</v>
      </c>
      <c r="C111" s="16"/>
      <c r="D111" s="16">
        <v>931600</v>
      </c>
      <c r="E111" s="16"/>
      <c r="F111" s="16">
        <v>55000</v>
      </c>
      <c r="G111" s="16">
        <f t="shared" si="1"/>
        <v>986600</v>
      </c>
    </row>
    <row r="112" spans="1:7" ht="17.25" customHeight="1" x14ac:dyDescent="0.25">
      <c r="A112" s="48"/>
      <c r="B112" s="45" t="s">
        <v>185</v>
      </c>
      <c r="C112" s="16"/>
      <c r="D112" s="16">
        <v>1473650</v>
      </c>
      <c r="E112" s="16"/>
      <c r="F112" s="16"/>
      <c r="G112" s="16">
        <f t="shared" si="1"/>
        <v>1473650</v>
      </c>
    </row>
    <row r="113" spans="1:7" ht="17.25" customHeight="1" x14ac:dyDescent="0.25">
      <c r="A113" s="48">
        <v>21</v>
      </c>
      <c r="B113" s="45" t="s">
        <v>24</v>
      </c>
      <c r="C113" s="16">
        <v>5924286</v>
      </c>
      <c r="D113" s="16">
        <v>5502500</v>
      </c>
      <c r="E113" s="16"/>
      <c r="F113" s="16">
        <v>80000</v>
      </c>
      <c r="G113" s="16">
        <f t="shared" si="1"/>
        <v>11506786</v>
      </c>
    </row>
    <row r="114" spans="1:7" ht="17.25" customHeight="1" x14ac:dyDescent="0.25">
      <c r="A114" s="48">
        <v>22</v>
      </c>
      <c r="B114" s="46" t="s">
        <v>33</v>
      </c>
      <c r="C114" s="16">
        <v>37532581</v>
      </c>
      <c r="D114" s="16">
        <v>11364499</v>
      </c>
      <c r="E114" s="16"/>
      <c r="F114" s="16">
        <v>1817367</v>
      </c>
      <c r="G114" s="16">
        <f t="shared" si="1"/>
        <v>50714447</v>
      </c>
    </row>
    <row r="115" spans="1:7" ht="17.25" customHeight="1" x14ac:dyDescent="0.25">
      <c r="A115" s="48" t="s">
        <v>40</v>
      </c>
      <c r="B115" s="45" t="s">
        <v>43</v>
      </c>
      <c r="C115" s="16"/>
      <c r="D115" s="16">
        <v>324000</v>
      </c>
      <c r="E115" s="16"/>
      <c r="F115" s="16">
        <v>50000</v>
      </c>
      <c r="G115" s="16">
        <f t="shared" si="1"/>
        <v>374000</v>
      </c>
    </row>
    <row r="116" spans="1:7" ht="17.25" customHeight="1" x14ac:dyDescent="0.25">
      <c r="A116" s="48"/>
      <c r="B116" s="45" t="s">
        <v>44</v>
      </c>
      <c r="C116" s="16"/>
      <c r="D116" s="16">
        <v>250000</v>
      </c>
      <c r="E116" s="16"/>
      <c r="F116" s="16"/>
      <c r="G116" s="16">
        <f t="shared" si="1"/>
        <v>250000</v>
      </c>
    </row>
    <row r="117" spans="1:7" ht="17.25" customHeight="1" x14ac:dyDescent="0.25">
      <c r="A117" s="48"/>
      <c r="B117" s="45" t="s">
        <v>45</v>
      </c>
      <c r="C117" s="16"/>
      <c r="D117" s="16">
        <v>1685000</v>
      </c>
      <c r="E117" s="16"/>
      <c r="F117" s="16"/>
      <c r="G117" s="16">
        <f t="shared" si="1"/>
        <v>1685000</v>
      </c>
    </row>
    <row r="118" spans="1:7" ht="17.25" customHeight="1" x14ac:dyDescent="0.25">
      <c r="A118" s="48"/>
      <c r="B118" s="45" t="s">
        <v>46</v>
      </c>
      <c r="C118" s="16"/>
      <c r="D118" s="16">
        <v>392500</v>
      </c>
      <c r="E118" s="16"/>
      <c r="F118" s="16">
        <v>28000</v>
      </c>
      <c r="G118" s="16">
        <f t="shared" si="1"/>
        <v>420500</v>
      </c>
    </row>
    <row r="119" spans="1:7" ht="17.25" customHeight="1" x14ac:dyDescent="0.25">
      <c r="A119" s="48"/>
      <c r="B119" s="45" t="s">
        <v>143</v>
      </c>
      <c r="C119" s="16"/>
      <c r="D119" s="16">
        <v>380000</v>
      </c>
      <c r="E119" s="16"/>
      <c r="F119" s="16"/>
      <c r="G119" s="16">
        <f t="shared" si="1"/>
        <v>380000</v>
      </c>
    </row>
    <row r="120" spans="1:7" ht="17.25" customHeight="1" x14ac:dyDescent="0.25">
      <c r="A120" s="48"/>
      <c r="B120" s="45" t="s">
        <v>47</v>
      </c>
      <c r="C120" s="16"/>
      <c r="D120" s="16">
        <v>4860000</v>
      </c>
      <c r="E120" s="16"/>
      <c r="F120" s="16"/>
      <c r="G120" s="16">
        <f t="shared" si="1"/>
        <v>4860000</v>
      </c>
    </row>
    <row r="121" spans="1:7" ht="17.25" customHeight="1" x14ac:dyDescent="0.25">
      <c r="A121" s="48"/>
      <c r="B121" s="45" t="s">
        <v>149</v>
      </c>
      <c r="C121" s="16"/>
      <c r="D121" s="16">
        <v>572000</v>
      </c>
      <c r="E121" s="16"/>
      <c r="F121" s="16">
        <v>13500</v>
      </c>
      <c r="G121" s="16">
        <f t="shared" si="1"/>
        <v>585500</v>
      </c>
    </row>
    <row r="122" spans="1:7" ht="17.25" customHeight="1" x14ac:dyDescent="0.25">
      <c r="A122" s="48"/>
      <c r="B122" s="45" t="s">
        <v>48</v>
      </c>
      <c r="C122" s="16"/>
      <c r="D122" s="16">
        <v>45374461</v>
      </c>
      <c r="E122" s="16"/>
      <c r="F122" s="16">
        <v>73600</v>
      </c>
      <c r="G122" s="16">
        <f t="shared" si="1"/>
        <v>45448061</v>
      </c>
    </row>
    <row r="123" spans="1:7" ht="17.25" customHeight="1" x14ac:dyDescent="0.25">
      <c r="A123" s="48"/>
      <c r="B123" s="45" t="s">
        <v>49</v>
      </c>
      <c r="C123" s="16"/>
      <c r="D123" s="16">
        <v>5030000</v>
      </c>
      <c r="E123" s="16"/>
      <c r="F123" s="16"/>
      <c r="G123" s="16">
        <f t="shared" si="1"/>
        <v>5030000</v>
      </c>
    </row>
    <row r="124" spans="1:7" ht="17.25" customHeight="1" x14ac:dyDescent="0.25">
      <c r="A124" s="48"/>
      <c r="B124" s="45" t="s">
        <v>50</v>
      </c>
      <c r="C124" s="12"/>
      <c r="D124" s="16">
        <v>757600</v>
      </c>
      <c r="E124" s="16"/>
      <c r="F124" s="16">
        <v>35000</v>
      </c>
      <c r="G124" s="16">
        <f t="shared" si="1"/>
        <v>792600</v>
      </c>
    </row>
    <row r="125" spans="1:7" ht="17.25" customHeight="1" x14ac:dyDescent="0.25">
      <c r="A125" s="48"/>
      <c r="B125" s="45" t="s">
        <v>144</v>
      </c>
      <c r="C125" s="12"/>
      <c r="D125" s="16">
        <v>3830000</v>
      </c>
      <c r="E125" s="16"/>
      <c r="F125" s="16">
        <v>675000</v>
      </c>
      <c r="G125" s="16">
        <f t="shared" si="1"/>
        <v>4505000</v>
      </c>
    </row>
    <row r="126" spans="1:7" ht="17.25" customHeight="1" x14ac:dyDescent="0.25">
      <c r="A126" s="48"/>
      <c r="B126" s="45" t="s">
        <v>51</v>
      </c>
      <c r="C126" s="12"/>
      <c r="D126" s="16">
        <v>394000</v>
      </c>
      <c r="E126" s="16"/>
      <c r="F126" s="16">
        <v>6000</v>
      </c>
      <c r="G126" s="16">
        <f t="shared" si="1"/>
        <v>400000</v>
      </c>
    </row>
    <row r="127" spans="1:7" ht="17.25" customHeight="1" x14ac:dyDescent="0.25">
      <c r="A127" s="48"/>
      <c r="B127" s="45" t="s">
        <v>52</v>
      </c>
      <c r="C127" s="12"/>
      <c r="D127" s="16">
        <v>162000</v>
      </c>
      <c r="E127" s="16"/>
      <c r="F127" s="16"/>
      <c r="G127" s="16">
        <f t="shared" si="1"/>
        <v>162000</v>
      </c>
    </row>
    <row r="128" spans="1:7" ht="17.25" customHeight="1" x14ac:dyDescent="0.25">
      <c r="A128" s="48"/>
      <c r="B128" s="45" t="s">
        <v>145</v>
      </c>
      <c r="C128" s="12"/>
      <c r="D128" s="16">
        <v>610000</v>
      </c>
      <c r="E128" s="16"/>
      <c r="F128" s="16">
        <v>100000</v>
      </c>
      <c r="G128" s="16">
        <f t="shared" si="1"/>
        <v>710000</v>
      </c>
    </row>
    <row r="129" spans="1:7" ht="17.25" customHeight="1" x14ac:dyDescent="0.25">
      <c r="A129" s="48"/>
      <c r="B129" s="45" t="s">
        <v>194</v>
      </c>
      <c r="C129" s="12"/>
      <c r="D129" s="16">
        <v>2578000</v>
      </c>
      <c r="E129" s="16"/>
      <c r="F129" s="16"/>
      <c r="G129" s="16">
        <f t="shared" si="1"/>
        <v>2578000</v>
      </c>
    </row>
    <row r="130" spans="1:7" ht="17.25" customHeight="1" x14ac:dyDescent="0.25">
      <c r="A130" s="48"/>
      <c r="B130" s="45" t="s">
        <v>53</v>
      </c>
      <c r="C130" s="12"/>
      <c r="D130" s="16">
        <v>515000</v>
      </c>
      <c r="E130" s="16"/>
      <c r="F130" s="16">
        <v>140000</v>
      </c>
      <c r="G130" s="16">
        <f t="shared" si="1"/>
        <v>655000</v>
      </c>
    </row>
    <row r="131" spans="1:7" ht="17.25" customHeight="1" x14ac:dyDescent="0.25">
      <c r="A131" s="48"/>
      <c r="B131" s="45" t="s">
        <v>148</v>
      </c>
      <c r="C131" s="12"/>
      <c r="D131" s="16">
        <v>150000</v>
      </c>
      <c r="E131" s="16"/>
      <c r="F131" s="16"/>
      <c r="G131" s="16">
        <f t="shared" si="1"/>
        <v>150000</v>
      </c>
    </row>
    <row r="132" spans="1:7" ht="17.25" customHeight="1" x14ac:dyDescent="0.25">
      <c r="A132" s="48"/>
      <c r="B132" s="45" t="s">
        <v>54</v>
      </c>
      <c r="C132" s="12"/>
      <c r="D132" s="16">
        <v>300000</v>
      </c>
      <c r="E132" s="16"/>
      <c r="F132" s="16"/>
      <c r="G132" s="16">
        <f t="shared" si="1"/>
        <v>300000</v>
      </c>
    </row>
    <row r="133" spans="1:7" ht="17.25" customHeight="1" x14ac:dyDescent="0.25">
      <c r="A133" s="48"/>
      <c r="B133" s="45" t="s">
        <v>146</v>
      </c>
      <c r="C133" s="12"/>
      <c r="D133" s="16">
        <v>150000</v>
      </c>
      <c r="E133" s="16"/>
      <c r="F133" s="16"/>
      <c r="G133" s="16">
        <f t="shared" si="1"/>
        <v>150000</v>
      </c>
    </row>
    <row r="134" spans="1:7" ht="17.25" customHeight="1" x14ac:dyDescent="0.25">
      <c r="A134" s="48"/>
      <c r="B134" s="45" t="s">
        <v>55</v>
      </c>
      <c r="C134" s="12"/>
      <c r="D134" s="16">
        <v>500000</v>
      </c>
      <c r="E134" s="16"/>
      <c r="F134" s="16"/>
      <c r="G134" s="16">
        <f t="shared" ref="G134:G187" si="2">SUM(C134:F134)</f>
        <v>500000</v>
      </c>
    </row>
    <row r="135" spans="1:7" ht="17.25" customHeight="1" x14ac:dyDescent="0.25">
      <c r="A135" s="48"/>
      <c r="B135" s="45" t="s">
        <v>147</v>
      </c>
      <c r="C135" s="12"/>
      <c r="D135" s="16">
        <v>87500</v>
      </c>
      <c r="E135" s="16"/>
      <c r="F135" s="16">
        <v>30000</v>
      </c>
      <c r="G135" s="16">
        <f t="shared" si="2"/>
        <v>117500</v>
      </c>
    </row>
    <row r="136" spans="1:7" ht="17.25" customHeight="1" x14ac:dyDescent="0.25">
      <c r="A136" s="48"/>
      <c r="B136" s="19" t="s">
        <v>193</v>
      </c>
      <c r="C136" s="12"/>
      <c r="D136" s="12">
        <v>600000</v>
      </c>
      <c r="E136" s="16"/>
      <c r="F136" s="12"/>
      <c r="G136" s="16">
        <f t="shared" si="2"/>
        <v>600000</v>
      </c>
    </row>
    <row r="137" spans="1:7" ht="17.25" customHeight="1" x14ac:dyDescent="0.25">
      <c r="A137" s="48"/>
      <c r="B137" s="13" t="s">
        <v>94</v>
      </c>
      <c r="C137" s="12"/>
      <c r="D137" s="12">
        <v>5000000</v>
      </c>
      <c r="E137" s="16"/>
      <c r="F137" s="12"/>
      <c r="G137" s="12">
        <f t="shared" si="2"/>
        <v>5000000</v>
      </c>
    </row>
    <row r="138" spans="1:7" ht="17.25" customHeight="1" x14ac:dyDescent="0.25">
      <c r="A138" s="48"/>
      <c r="B138" s="13" t="s">
        <v>195</v>
      </c>
      <c r="C138" s="12"/>
      <c r="D138" s="12">
        <v>365000</v>
      </c>
      <c r="E138" s="16"/>
      <c r="F138" s="12"/>
      <c r="G138" s="12">
        <f t="shared" si="2"/>
        <v>365000</v>
      </c>
    </row>
    <row r="139" spans="1:7" ht="17.25" customHeight="1" x14ac:dyDescent="0.25">
      <c r="A139" s="50">
        <v>23</v>
      </c>
      <c r="B139" s="45" t="s">
        <v>25</v>
      </c>
      <c r="C139" s="16">
        <v>23195871</v>
      </c>
      <c r="D139" s="16">
        <v>27437852</v>
      </c>
      <c r="E139" s="16"/>
      <c r="F139" s="16">
        <v>15554450</v>
      </c>
      <c r="G139" s="16">
        <f t="shared" si="2"/>
        <v>66188173</v>
      </c>
    </row>
    <row r="140" spans="1:7" ht="17.25" customHeight="1" x14ac:dyDescent="0.25">
      <c r="A140" s="53"/>
      <c r="B140" s="45" t="s">
        <v>151</v>
      </c>
      <c r="C140" s="16"/>
      <c r="D140" s="16">
        <v>3390000</v>
      </c>
      <c r="E140" s="16"/>
      <c r="F140" s="16"/>
      <c r="G140" s="16">
        <f t="shared" si="2"/>
        <v>3390000</v>
      </c>
    </row>
    <row r="141" spans="1:7" ht="17.25" customHeight="1" x14ac:dyDescent="0.25">
      <c r="A141" s="48"/>
      <c r="B141" s="45" t="s">
        <v>56</v>
      </c>
      <c r="C141" s="12"/>
      <c r="D141" s="16">
        <v>209572</v>
      </c>
      <c r="E141" s="16"/>
      <c r="F141" s="16">
        <v>275000</v>
      </c>
      <c r="G141" s="16">
        <f t="shared" si="2"/>
        <v>484572</v>
      </c>
    </row>
    <row r="142" spans="1:7" ht="17.25" customHeight="1" x14ac:dyDescent="0.25">
      <c r="A142" s="48">
        <v>24</v>
      </c>
      <c r="B142" s="45" t="s">
        <v>186</v>
      </c>
      <c r="C142" s="16">
        <v>14297146</v>
      </c>
      <c r="D142" s="16">
        <v>4215005</v>
      </c>
      <c r="E142" s="16"/>
      <c r="F142" s="16">
        <v>237600</v>
      </c>
      <c r="G142" s="16">
        <f t="shared" si="2"/>
        <v>18749751</v>
      </c>
    </row>
    <row r="143" spans="1:7" ht="17.25" customHeight="1" x14ac:dyDescent="0.25">
      <c r="A143" s="48"/>
      <c r="B143" s="45" t="s">
        <v>57</v>
      </c>
      <c r="C143" s="16"/>
      <c r="D143" s="16">
        <v>375000</v>
      </c>
      <c r="E143" s="16"/>
      <c r="F143" s="16">
        <v>75000</v>
      </c>
      <c r="G143" s="16">
        <f t="shared" si="2"/>
        <v>450000</v>
      </c>
    </row>
    <row r="144" spans="1:7" ht="17.25" customHeight="1" x14ac:dyDescent="0.25">
      <c r="A144" s="48"/>
      <c r="B144" s="45" t="s">
        <v>196</v>
      </c>
      <c r="C144" s="12"/>
      <c r="D144" s="16">
        <v>590000</v>
      </c>
      <c r="E144" s="16"/>
      <c r="F144" s="16">
        <v>1330000</v>
      </c>
      <c r="G144" s="16">
        <f t="shared" si="2"/>
        <v>1920000</v>
      </c>
    </row>
    <row r="145" spans="1:7" ht="17.25" customHeight="1" x14ac:dyDescent="0.25">
      <c r="A145" s="48"/>
      <c r="B145" s="45" t="s">
        <v>197</v>
      </c>
      <c r="C145" s="12"/>
      <c r="D145" s="16"/>
      <c r="E145" s="16"/>
      <c r="F145" s="16">
        <v>400000</v>
      </c>
      <c r="G145" s="16">
        <f t="shared" si="2"/>
        <v>400000</v>
      </c>
    </row>
    <row r="146" spans="1:7" ht="17.25" customHeight="1" x14ac:dyDescent="0.25">
      <c r="A146" s="48"/>
      <c r="B146" s="45" t="s">
        <v>198</v>
      </c>
      <c r="C146" s="12"/>
      <c r="D146" s="16">
        <v>79750</v>
      </c>
      <c r="E146" s="16"/>
      <c r="F146" s="16">
        <v>450000</v>
      </c>
      <c r="G146" s="16">
        <f t="shared" si="2"/>
        <v>529750</v>
      </c>
    </row>
    <row r="147" spans="1:7" ht="17.25" customHeight="1" x14ac:dyDescent="0.25">
      <c r="A147" s="48"/>
      <c r="B147" s="45" t="s">
        <v>199</v>
      </c>
      <c r="C147" s="12"/>
      <c r="D147" s="16">
        <v>79750</v>
      </c>
      <c r="E147" s="16"/>
      <c r="F147" s="16">
        <v>675000</v>
      </c>
      <c r="G147" s="16">
        <f t="shared" si="2"/>
        <v>754750</v>
      </c>
    </row>
    <row r="148" spans="1:7" ht="17.25" customHeight="1" x14ac:dyDescent="0.25">
      <c r="A148" s="48"/>
      <c r="B148" s="45" t="s">
        <v>200</v>
      </c>
      <c r="C148" s="12"/>
      <c r="D148" s="16">
        <v>420000</v>
      </c>
      <c r="E148" s="16"/>
      <c r="F148" s="16">
        <v>840000</v>
      </c>
      <c r="G148" s="16">
        <f t="shared" si="2"/>
        <v>1260000</v>
      </c>
    </row>
    <row r="149" spans="1:7" ht="17.25" customHeight="1" x14ac:dyDescent="0.25">
      <c r="A149" s="48">
        <v>25</v>
      </c>
      <c r="B149" s="45" t="s">
        <v>141</v>
      </c>
      <c r="C149" s="16">
        <v>16785835</v>
      </c>
      <c r="D149" s="16">
        <v>1490072</v>
      </c>
      <c r="E149" s="16"/>
      <c r="F149" s="16">
        <v>1840000</v>
      </c>
      <c r="G149" s="16">
        <f t="shared" si="2"/>
        <v>20115907</v>
      </c>
    </row>
    <row r="150" spans="1:7" ht="17.25" customHeight="1" x14ac:dyDescent="0.25">
      <c r="A150" s="48"/>
      <c r="B150" s="45" t="s">
        <v>58</v>
      </c>
      <c r="C150" s="12"/>
      <c r="D150" s="16">
        <v>293000</v>
      </c>
      <c r="E150" s="16"/>
      <c r="F150" s="16"/>
      <c r="G150" s="16">
        <f t="shared" si="2"/>
        <v>293000</v>
      </c>
    </row>
    <row r="151" spans="1:7" ht="17.25" customHeight="1" x14ac:dyDescent="0.25">
      <c r="A151" s="48"/>
      <c r="B151" s="45" t="s">
        <v>59</v>
      </c>
      <c r="C151" s="16"/>
      <c r="D151" s="16">
        <v>225000</v>
      </c>
      <c r="E151" s="16"/>
      <c r="F151" s="16">
        <v>60000</v>
      </c>
      <c r="G151" s="16">
        <f t="shared" si="2"/>
        <v>285000</v>
      </c>
    </row>
    <row r="152" spans="1:7" ht="17.25" customHeight="1" x14ac:dyDescent="0.25">
      <c r="A152" s="48"/>
      <c r="B152" s="45" t="s">
        <v>60</v>
      </c>
      <c r="C152" s="12"/>
      <c r="D152" s="16">
        <v>266950</v>
      </c>
      <c r="E152" s="16"/>
      <c r="F152" s="16">
        <v>687000</v>
      </c>
      <c r="G152" s="16">
        <f t="shared" si="2"/>
        <v>953950</v>
      </c>
    </row>
    <row r="153" spans="1:7" ht="17.25" customHeight="1" x14ac:dyDescent="0.25">
      <c r="A153" s="48"/>
      <c r="B153" s="45" t="s">
        <v>61</v>
      </c>
      <c r="C153" s="12"/>
      <c r="D153" s="16">
        <v>126820</v>
      </c>
      <c r="E153" s="16"/>
      <c r="F153" s="16">
        <v>30000</v>
      </c>
      <c r="G153" s="16">
        <f t="shared" si="2"/>
        <v>156820</v>
      </c>
    </row>
    <row r="154" spans="1:7" ht="17.25" customHeight="1" x14ac:dyDescent="0.25">
      <c r="A154" s="48"/>
      <c r="B154" s="45" t="s">
        <v>62</v>
      </c>
      <c r="C154" s="12"/>
      <c r="D154" s="16">
        <v>3874000</v>
      </c>
      <c r="E154" s="16"/>
      <c r="F154" s="16">
        <v>5082000</v>
      </c>
      <c r="G154" s="16">
        <f t="shared" si="2"/>
        <v>8956000</v>
      </c>
    </row>
    <row r="155" spans="1:7" ht="17.25" customHeight="1" x14ac:dyDescent="0.25">
      <c r="A155" s="48"/>
      <c r="B155" s="45" t="s">
        <v>63</v>
      </c>
      <c r="C155" s="12"/>
      <c r="D155" s="16">
        <v>259000</v>
      </c>
      <c r="E155" s="16"/>
      <c r="F155" s="16">
        <v>106000</v>
      </c>
      <c r="G155" s="16">
        <f t="shared" si="2"/>
        <v>365000</v>
      </c>
    </row>
    <row r="156" spans="1:7" ht="17.25" customHeight="1" x14ac:dyDescent="0.25">
      <c r="A156" s="48"/>
      <c r="B156" s="45" t="s">
        <v>202</v>
      </c>
      <c r="C156" s="12"/>
      <c r="D156" s="16">
        <v>208250</v>
      </c>
      <c r="E156" s="16"/>
      <c r="F156" s="16"/>
      <c r="G156" s="16">
        <f t="shared" si="2"/>
        <v>208250</v>
      </c>
    </row>
    <row r="157" spans="1:7" ht="17.25" customHeight="1" x14ac:dyDescent="0.25">
      <c r="A157" s="48"/>
      <c r="B157" s="45" t="s">
        <v>64</v>
      </c>
      <c r="C157" s="12"/>
      <c r="D157" s="16">
        <v>237100</v>
      </c>
      <c r="E157" s="16"/>
      <c r="F157" s="16">
        <v>50000</v>
      </c>
      <c r="G157" s="16">
        <f t="shared" si="2"/>
        <v>287100</v>
      </c>
    </row>
    <row r="158" spans="1:7" ht="17.25" customHeight="1" x14ac:dyDescent="0.25">
      <c r="A158" s="48"/>
      <c r="B158" s="45" t="s">
        <v>65</v>
      </c>
      <c r="C158" s="12"/>
      <c r="D158" s="16">
        <v>836500</v>
      </c>
      <c r="E158" s="16"/>
      <c r="F158" s="16">
        <v>45000</v>
      </c>
      <c r="G158" s="16">
        <f t="shared" si="2"/>
        <v>881500</v>
      </c>
    </row>
    <row r="159" spans="1:7" ht="17.25" customHeight="1" x14ac:dyDescent="0.25">
      <c r="A159" s="48"/>
      <c r="B159" s="45" t="s">
        <v>66</v>
      </c>
      <c r="C159" s="12"/>
      <c r="D159" s="16">
        <v>350000</v>
      </c>
      <c r="E159" s="16"/>
      <c r="F159" s="16">
        <v>120000</v>
      </c>
      <c r="G159" s="16">
        <f t="shared" si="2"/>
        <v>470000</v>
      </c>
    </row>
    <row r="160" spans="1:7" ht="17.25" customHeight="1" x14ac:dyDescent="0.25">
      <c r="A160" s="48"/>
      <c r="B160" s="45" t="s">
        <v>67</v>
      </c>
      <c r="C160" s="12"/>
      <c r="D160" s="16">
        <v>163000</v>
      </c>
      <c r="E160" s="16"/>
      <c r="F160" s="16"/>
      <c r="G160" s="16">
        <f t="shared" si="2"/>
        <v>163000</v>
      </c>
    </row>
    <row r="161" spans="1:7" ht="17.25" customHeight="1" x14ac:dyDescent="0.25">
      <c r="A161" s="48"/>
      <c r="B161" s="45" t="s">
        <v>68</v>
      </c>
      <c r="C161" s="12"/>
      <c r="D161" s="16">
        <v>60000</v>
      </c>
      <c r="E161" s="16"/>
      <c r="F161" s="16">
        <v>135000</v>
      </c>
      <c r="G161" s="16">
        <f t="shared" si="2"/>
        <v>195000</v>
      </c>
    </row>
    <row r="162" spans="1:7" ht="17.25" customHeight="1" x14ac:dyDescent="0.25">
      <c r="A162" s="48"/>
      <c r="B162" s="45" t="s">
        <v>69</v>
      </c>
      <c r="C162" s="12"/>
      <c r="D162" s="16">
        <v>200000</v>
      </c>
      <c r="E162" s="16"/>
      <c r="F162" s="16">
        <v>35000</v>
      </c>
      <c r="G162" s="16">
        <f t="shared" si="2"/>
        <v>235000</v>
      </c>
    </row>
    <row r="163" spans="1:7" ht="17.25" customHeight="1" x14ac:dyDescent="0.25">
      <c r="A163" s="48"/>
      <c r="B163" s="45" t="s">
        <v>187</v>
      </c>
      <c r="C163" s="12"/>
      <c r="D163" s="16">
        <v>355000</v>
      </c>
      <c r="E163" s="16"/>
      <c r="F163" s="16"/>
      <c r="G163" s="16">
        <f t="shared" si="2"/>
        <v>355000</v>
      </c>
    </row>
    <row r="164" spans="1:7" ht="17.25" customHeight="1" x14ac:dyDescent="0.25">
      <c r="A164" s="48"/>
      <c r="B164" s="45" t="s">
        <v>70</v>
      </c>
      <c r="C164" s="12"/>
      <c r="D164" s="16">
        <v>569000</v>
      </c>
      <c r="E164" s="16"/>
      <c r="F164" s="16">
        <v>50000</v>
      </c>
      <c r="G164" s="16">
        <f t="shared" si="2"/>
        <v>619000</v>
      </c>
    </row>
    <row r="165" spans="1:7" ht="17.25" customHeight="1" x14ac:dyDescent="0.25">
      <c r="A165" s="48"/>
      <c r="B165" s="45" t="s">
        <v>71</v>
      </c>
      <c r="C165" s="12"/>
      <c r="D165" s="16">
        <v>325000</v>
      </c>
      <c r="E165" s="16"/>
      <c r="F165" s="16"/>
      <c r="G165" s="16">
        <f t="shared" si="2"/>
        <v>325000</v>
      </c>
    </row>
    <row r="166" spans="1:7" ht="17.25" customHeight="1" x14ac:dyDescent="0.25">
      <c r="A166" s="48"/>
      <c r="B166" s="45" t="s">
        <v>72</v>
      </c>
      <c r="C166" s="12"/>
      <c r="D166" s="16">
        <v>119500</v>
      </c>
      <c r="E166" s="16"/>
      <c r="F166" s="16">
        <v>30000</v>
      </c>
      <c r="G166" s="16">
        <f t="shared" si="2"/>
        <v>149500</v>
      </c>
    </row>
    <row r="167" spans="1:7" ht="17.25" customHeight="1" x14ac:dyDescent="0.25">
      <c r="A167" s="48"/>
      <c r="B167" s="45" t="s">
        <v>203</v>
      </c>
      <c r="C167" s="12"/>
      <c r="D167" s="16">
        <v>250000</v>
      </c>
      <c r="E167" s="16"/>
      <c r="F167" s="16">
        <v>3215000</v>
      </c>
      <c r="G167" s="16">
        <f t="shared" si="2"/>
        <v>3465000</v>
      </c>
    </row>
    <row r="168" spans="1:7" ht="17.25" customHeight="1" x14ac:dyDescent="0.25">
      <c r="A168" s="48"/>
      <c r="B168" s="45" t="s">
        <v>204</v>
      </c>
      <c r="C168" s="12"/>
      <c r="D168" s="16">
        <v>2230000</v>
      </c>
      <c r="E168" s="16"/>
      <c r="F168" s="16">
        <v>2078000</v>
      </c>
      <c r="G168" s="16">
        <f t="shared" si="2"/>
        <v>4308000</v>
      </c>
    </row>
    <row r="169" spans="1:7" ht="17.25" customHeight="1" x14ac:dyDescent="0.25">
      <c r="A169" s="48"/>
      <c r="B169" s="45" t="s">
        <v>205</v>
      </c>
      <c r="C169" s="12"/>
      <c r="D169" s="16">
        <v>16000000</v>
      </c>
      <c r="E169" s="16"/>
      <c r="F169" s="16"/>
      <c r="G169" s="16">
        <f t="shared" si="2"/>
        <v>16000000</v>
      </c>
    </row>
    <row r="170" spans="1:7" ht="17.25" customHeight="1" x14ac:dyDescent="0.25">
      <c r="A170" s="48">
        <v>26</v>
      </c>
      <c r="B170" s="45" t="s">
        <v>27</v>
      </c>
      <c r="C170" s="16">
        <v>31416063</v>
      </c>
      <c r="D170" s="16">
        <v>35577580</v>
      </c>
      <c r="E170" s="16"/>
      <c r="F170" s="16">
        <v>332930</v>
      </c>
      <c r="G170" s="16">
        <f t="shared" si="2"/>
        <v>67326573</v>
      </c>
    </row>
    <row r="171" spans="1:7" ht="17.25" customHeight="1" x14ac:dyDescent="0.25">
      <c r="A171" s="48">
        <v>27</v>
      </c>
      <c r="B171" s="45" t="s">
        <v>26</v>
      </c>
      <c r="C171" s="16">
        <v>65173403</v>
      </c>
      <c r="D171" s="16">
        <v>9757000</v>
      </c>
      <c r="E171" s="16"/>
      <c r="F171" s="16">
        <v>17818030</v>
      </c>
      <c r="G171" s="16">
        <f t="shared" si="2"/>
        <v>92748433</v>
      </c>
    </row>
    <row r="172" spans="1:7" ht="17.25" customHeight="1" x14ac:dyDescent="0.25">
      <c r="A172" s="48"/>
      <c r="B172" s="45" t="s">
        <v>73</v>
      </c>
      <c r="C172" s="16"/>
      <c r="D172" s="16">
        <v>3200000</v>
      </c>
      <c r="E172" s="16"/>
      <c r="F172" s="16">
        <v>0</v>
      </c>
      <c r="G172" s="16">
        <f t="shared" si="2"/>
        <v>3200000</v>
      </c>
    </row>
    <row r="173" spans="1:7" ht="17.25" customHeight="1" x14ac:dyDescent="0.25">
      <c r="A173" s="50"/>
      <c r="B173" s="45" t="s">
        <v>74</v>
      </c>
      <c r="C173" s="12"/>
      <c r="D173" s="16"/>
      <c r="E173" s="16"/>
      <c r="F173" s="16">
        <v>10000000</v>
      </c>
      <c r="G173" s="16">
        <f t="shared" si="2"/>
        <v>10000000</v>
      </c>
    </row>
    <row r="174" spans="1:7" ht="17.25" customHeight="1" x14ac:dyDescent="0.25">
      <c r="A174" s="53"/>
      <c r="B174" s="45" t="s">
        <v>75</v>
      </c>
      <c r="C174" s="16"/>
      <c r="D174" s="16">
        <v>20000000</v>
      </c>
      <c r="E174" s="16"/>
      <c r="F174" s="16"/>
      <c r="G174" s="16">
        <f t="shared" si="2"/>
        <v>20000000</v>
      </c>
    </row>
    <row r="175" spans="1:7" ht="17.25" customHeight="1" x14ac:dyDescent="0.25">
      <c r="A175" s="48">
        <v>28</v>
      </c>
      <c r="B175" s="45" t="s">
        <v>79</v>
      </c>
      <c r="C175" s="12">
        <v>24688317</v>
      </c>
      <c r="D175" s="16">
        <v>1510000</v>
      </c>
      <c r="E175" s="16"/>
      <c r="F175" s="16">
        <v>6445400</v>
      </c>
      <c r="G175" s="16">
        <f t="shared" si="2"/>
        <v>32643717</v>
      </c>
    </row>
    <row r="176" spans="1:7" ht="17.25" customHeight="1" x14ac:dyDescent="0.25">
      <c r="A176" s="48">
        <v>29</v>
      </c>
      <c r="B176" s="45" t="s">
        <v>28</v>
      </c>
      <c r="C176" s="16">
        <v>5010163</v>
      </c>
      <c r="D176" s="16">
        <v>23695637</v>
      </c>
      <c r="E176" s="16"/>
      <c r="F176" s="16">
        <v>1294200</v>
      </c>
      <c r="G176" s="16">
        <f t="shared" si="2"/>
        <v>30000000</v>
      </c>
    </row>
    <row r="177" spans="1:9" ht="17.25" customHeight="1" x14ac:dyDescent="0.25">
      <c r="A177" s="48">
        <v>30</v>
      </c>
      <c r="B177" s="45" t="s">
        <v>29</v>
      </c>
      <c r="C177" s="16">
        <v>3131135</v>
      </c>
      <c r="D177" s="16">
        <v>16493067</v>
      </c>
      <c r="E177" s="16"/>
      <c r="F177" s="16">
        <v>3465000</v>
      </c>
      <c r="G177" s="16">
        <f t="shared" si="2"/>
        <v>23089202</v>
      </c>
    </row>
    <row r="178" spans="1:9" ht="17.25" customHeight="1" x14ac:dyDescent="0.25">
      <c r="A178" s="48">
        <v>31</v>
      </c>
      <c r="B178" s="45" t="s">
        <v>30</v>
      </c>
      <c r="C178" s="16">
        <v>19907498</v>
      </c>
      <c r="D178" s="16">
        <v>26201899</v>
      </c>
      <c r="E178" s="16"/>
      <c r="F178" s="16">
        <v>2197876</v>
      </c>
      <c r="G178" s="16">
        <f t="shared" si="2"/>
        <v>48307273</v>
      </c>
    </row>
    <row r="179" spans="1:9" ht="17.25" customHeight="1" x14ac:dyDescent="0.25">
      <c r="A179" s="48"/>
      <c r="B179" s="45" t="s">
        <v>76</v>
      </c>
      <c r="C179" s="12"/>
      <c r="D179" s="16">
        <v>1068000</v>
      </c>
      <c r="E179" s="16"/>
      <c r="F179" s="16"/>
      <c r="G179" s="16">
        <f t="shared" si="2"/>
        <v>1068000</v>
      </c>
    </row>
    <row r="180" spans="1:9" ht="17.25" customHeight="1" x14ac:dyDescent="0.25">
      <c r="A180" s="48"/>
      <c r="B180" s="45" t="s">
        <v>77</v>
      </c>
      <c r="C180" s="12"/>
      <c r="D180" s="16">
        <v>949995</v>
      </c>
      <c r="E180" s="16"/>
      <c r="F180" s="16"/>
      <c r="G180" s="16">
        <f t="shared" si="2"/>
        <v>949995</v>
      </c>
    </row>
    <row r="181" spans="1:9" ht="17.25" customHeight="1" x14ac:dyDescent="0.25">
      <c r="A181" s="48"/>
      <c r="B181" s="45" t="s">
        <v>78</v>
      </c>
      <c r="C181" s="12"/>
      <c r="D181" s="16">
        <v>127000</v>
      </c>
      <c r="E181" s="16"/>
      <c r="F181" s="16"/>
      <c r="G181" s="16">
        <f t="shared" si="2"/>
        <v>127000</v>
      </c>
    </row>
    <row r="182" spans="1:9" ht="17.25" customHeight="1" x14ac:dyDescent="0.25">
      <c r="A182" s="48">
        <v>31</v>
      </c>
      <c r="B182" s="45" t="s">
        <v>201</v>
      </c>
      <c r="C182" s="16">
        <v>19029145</v>
      </c>
      <c r="D182" s="16">
        <v>1247000</v>
      </c>
      <c r="E182" s="16"/>
      <c r="F182" s="16">
        <v>6040200</v>
      </c>
      <c r="G182" s="16">
        <f t="shared" si="2"/>
        <v>26316345</v>
      </c>
    </row>
    <row r="183" spans="1:9" ht="17.25" customHeight="1" x14ac:dyDescent="0.25">
      <c r="A183" s="48">
        <v>32</v>
      </c>
      <c r="B183" s="19" t="s">
        <v>35</v>
      </c>
      <c r="C183" s="12"/>
      <c r="D183" s="16"/>
      <c r="E183" s="16"/>
      <c r="F183" s="16">
        <v>598563000</v>
      </c>
      <c r="G183" s="16">
        <f t="shared" si="2"/>
        <v>598563000</v>
      </c>
    </row>
    <row r="184" spans="1:9" ht="17.25" customHeight="1" x14ac:dyDescent="0.25">
      <c r="A184" s="48">
        <v>33</v>
      </c>
      <c r="B184" s="19" t="s">
        <v>159</v>
      </c>
      <c r="C184" s="12"/>
      <c r="D184" s="16"/>
      <c r="E184" s="16"/>
      <c r="F184" s="16">
        <v>50000000</v>
      </c>
      <c r="G184" s="16">
        <f t="shared" si="2"/>
        <v>50000000</v>
      </c>
    </row>
    <row r="185" spans="1:9" ht="17.25" customHeight="1" x14ac:dyDescent="0.25">
      <c r="A185" s="7">
        <v>34</v>
      </c>
      <c r="B185" s="19" t="s">
        <v>223</v>
      </c>
      <c r="C185" s="16">
        <v>13195000</v>
      </c>
      <c r="D185" s="16"/>
      <c r="E185" s="16"/>
      <c r="F185" s="16"/>
      <c r="G185" s="16">
        <f t="shared" si="2"/>
        <v>13195000</v>
      </c>
    </row>
    <row r="186" spans="1:9" ht="17.25" customHeight="1" x14ac:dyDescent="0.25">
      <c r="A186" s="7">
        <v>35</v>
      </c>
      <c r="B186" s="19" t="s">
        <v>224</v>
      </c>
      <c r="C186" s="16">
        <v>23000000</v>
      </c>
      <c r="D186" s="16"/>
      <c r="E186" s="16"/>
      <c r="F186" s="16"/>
      <c r="G186" s="16">
        <f t="shared" si="2"/>
        <v>23000000</v>
      </c>
    </row>
    <row r="187" spans="1:9" ht="17.25" customHeight="1" x14ac:dyDescent="0.25">
      <c r="A187" s="7">
        <v>37</v>
      </c>
      <c r="B187" s="19" t="s">
        <v>225</v>
      </c>
      <c r="C187" s="16">
        <v>69852168</v>
      </c>
      <c r="D187" s="16"/>
      <c r="E187" s="16"/>
      <c r="F187" s="16"/>
      <c r="G187" s="16">
        <f t="shared" si="2"/>
        <v>69852168</v>
      </c>
    </row>
    <row r="188" spans="1:9" ht="17.25" customHeight="1" x14ac:dyDescent="0.25">
      <c r="A188" s="8"/>
      <c r="B188" s="47" t="s">
        <v>34</v>
      </c>
      <c r="C188" s="37">
        <f>SUM(C5:C187)</f>
        <v>886319469</v>
      </c>
      <c r="D188" s="37">
        <f>SUM(D5:D187)</f>
        <v>1853208337</v>
      </c>
      <c r="E188" s="37">
        <f>SUM(E5:E187)</f>
        <v>156667195</v>
      </c>
      <c r="F188" s="37">
        <f>SUM(F5:F187)</f>
        <v>890011612</v>
      </c>
      <c r="G188" s="37">
        <f>SUM(G5:G187)</f>
        <v>3786206613</v>
      </c>
      <c r="I188" s="4"/>
    </row>
    <row r="189" spans="1:9" ht="17.25" customHeight="1" x14ac:dyDescent="0.25">
      <c r="B189" s="62"/>
      <c r="C189" s="51"/>
      <c r="D189" s="51"/>
      <c r="E189" s="51"/>
      <c r="F189" s="51"/>
      <c r="G189" s="51"/>
      <c r="I189" s="4"/>
    </row>
    <row r="190" spans="1:9" s="52" customFormat="1" ht="18.75" x14ac:dyDescent="0.3">
      <c r="B190" s="52" t="s">
        <v>178</v>
      </c>
      <c r="E190" s="52" t="s">
        <v>179</v>
      </c>
    </row>
    <row r="191" spans="1:9" s="52" customFormat="1" ht="18.75" x14ac:dyDescent="0.3"/>
    <row r="192" spans="1:9" s="52" customFormat="1" ht="18.75" x14ac:dyDescent="0.3"/>
    <row r="193" spans="2:9" s="52" customFormat="1" ht="18.75" x14ac:dyDescent="0.3">
      <c r="B193" s="80" t="s">
        <v>180</v>
      </c>
      <c r="C193" s="80"/>
      <c r="E193" s="80" t="s">
        <v>181</v>
      </c>
      <c r="F193" s="80"/>
      <c r="G193" s="80"/>
    </row>
    <row r="194" spans="2:9" s="52" customFormat="1" ht="18.75" x14ac:dyDescent="0.3">
      <c r="B194" s="77" t="s">
        <v>182</v>
      </c>
      <c r="C194" s="77"/>
      <c r="E194" s="77" t="s">
        <v>183</v>
      </c>
      <c r="F194" s="77"/>
      <c r="G194" s="77"/>
    </row>
    <row r="195" spans="2:9" s="52" customFormat="1" ht="18.75" x14ac:dyDescent="0.3"/>
    <row r="196" spans="2:9" ht="17.25" customHeight="1" x14ac:dyDescent="0.25">
      <c r="B196" s="62"/>
      <c r="C196" s="51"/>
      <c r="D196" s="51"/>
      <c r="E196" s="51"/>
      <c r="F196" s="51"/>
      <c r="G196" s="51"/>
      <c r="I196" s="4"/>
    </row>
    <row r="197" spans="2:9" ht="17.25" customHeight="1" x14ac:dyDescent="0.25">
      <c r="B197" s="62"/>
      <c r="C197" s="51"/>
      <c r="D197" s="51"/>
      <c r="E197" s="51"/>
      <c r="F197" s="51"/>
      <c r="G197" s="51"/>
      <c r="I197" s="4"/>
    </row>
    <row r="198" spans="2:9" ht="17.25" customHeight="1" x14ac:dyDescent="0.25">
      <c r="B198" s="62"/>
      <c r="C198" s="51"/>
      <c r="D198" s="51"/>
      <c r="E198" s="51"/>
      <c r="F198" s="51"/>
      <c r="G198" s="51"/>
      <c r="I198" s="4"/>
    </row>
    <row r="199" spans="2:9" ht="17.25" customHeight="1" x14ac:dyDescent="0.25">
      <c r="B199" s="62"/>
      <c r="C199" s="51"/>
      <c r="D199" s="51"/>
      <c r="E199" s="51"/>
      <c r="F199" s="51"/>
      <c r="G199" s="51"/>
      <c r="I199" s="4"/>
    </row>
    <row r="200" spans="2:9" ht="17.25" customHeight="1" x14ac:dyDescent="0.25">
      <c r="B200" s="62"/>
      <c r="C200" s="51"/>
      <c r="D200" s="51"/>
      <c r="E200" s="51"/>
      <c r="F200" s="51"/>
      <c r="G200" s="51"/>
      <c r="I200" s="4"/>
    </row>
    <row r="201" spans="2:9" x14ac:dyDescent="0.25">
      <c r="B201" s="2"/>
      <c r="G201" s="18">
        <v>3276089043</v>
      </c>
    </row>
    <row r="202" spans="2:9" x14ac:dyDescent="0.25">
      <c r="G202" s="4">
        <f>+G201-G188</f>
        <v>-510117570</v>
      </c>
    </row>
  </sheetData>
  <mergeCells count="5">
    <mergeCell ref="E194:G194"/>
    <mergeCell ref="B194:C194"/>
    <mergeCell ref="A3:B3"/>
    <mergeCell ref="B193:C193"/>
    <mergeCell ref="E193:G193"/>
  </mergeCells>
  <pageMargins left="0.64" right="0.64" top="0.67" bottom="0.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view="pageBreakPreview" topLeftCell="A121" zoomScale="130" zoomScaleNormal="115" zoomScaleSheetLayoutView="130" workbookViewId="0">
      <selection activeCell="B3" sqref="B3"/>
    </sheetView>
  </sheetViews>
  <sheetFormatPr defaultRowHeight="15" x14ac:dyDescent="0.25"/>
  <cols>
    <col min="1" max="1" width="4.140625" style="54" customWidth="1"/>
    <col min="2" max="2" width="77.5703125" customWidth="1"/>
    <col min="3" max="3" width="17.140625" customWidth="1"/>
    <col min="4" max="4" width="18.28515625" customWidth="1"/>
    <col min="5" max="5" width="20.7109375" customWidth="1"/>
  </cols>
  <sheetData>
    <row r="1" spans="1:4" ht="15.75" customHeight="1" x14ac:dyDescent="0.25">
      <c r="B1" s="21" t="s">
        <v>160</v>
      </c>
      <c r="C1" s="22"/>
      <c r="D1" s="23"/>
    </row>
    <row r="2" spans="1:4" ht="15.75" customHeight="1" x14ac:dyDescent="0.25">
      <c r="B2" s="21"/>
      <c r="C2" s="22"/>
      <c r="D2" s="23"/>
    </row>
    <row r="3" spans="1:4" ht="15.75" customHeight="1" x14ac:dyDescent="0.3">
      <c r="B3" s="24" t="s">
        <v>161</v>
      </c>
      <c r="C3" s="22"/>
      <c r="D3" s="23"/>
    </row>
    <row r="4" spans="1:4" ht="15.75" customHeight="1" x14ac:dyDescent="0.3">
      <c r="B4" s="25"/>
      <c r="C4" s="22"/>
      <c r="D4" s="23"/>
    </row>
    <row r="5" spans="1:4" ht="15.75" customHeight="1" x14ac:dyDescent="0.3">
      <c r="B5" s="26" t="s">
        <v>162</v>
      </c>
      <c r="C5" s="22"/>
      <c r="D5" s="23"/>
    </row>
    <row r="6" spans="1:4" ht="15.75" customHeight="1" x14ac:dyDescent="0.25">
      <c r="A6" s="58"/>
      <c r="B6" s="85" t="s">
        <v>153</v>
      </c>
      <c r="C6" s="28"/>
      <c r="D6" s="28" t="s">
        <v>163</v>
      </c>
    </row>
    <row r="7" spans="1:4" ht="15.75" customHeight="1" x14ac:dyDescent="0.25">
      <c r="A7" s="59"/>
      <c r="B7" s="86"/>
      <c r="C7" s="30" t="s">
        <v>154</v>
      </c>
      <c r="D7" s="30">
        <v>2020</v>
      </c>
    </row>
    <row r="8" spans="1:4" ht="15.75" customHeight="1" x14ac:dyDescent="0.25">
      <c r="A8" s="60"/>
      <c r="B8" s="87"/>
      <c r="C8" s="56"/>
      <c r="D8" s="57" t="s">
        <v>164</v>
      </c>
    </row>
    <row r="9" spans="1:4" ht="15.75" customHeight="1" x14ac:dyDescent="0.25">
      <c r="A9" s="32" t="s">
        <v>263</v>
      </c>
      <c r="B9" s="41"/>
      <c r="C9" s="48"/>
      <c r="D9" s="34"/>
    </row>
    <row r="10" spans="1:4" ht="9.75" customHeight="1" x14ac:dyDescent="0.25">
      <c r="A10" s="32"/>
      <c r="B10" s="41"/>
      <c r="C10" s="48"/>
      <c r="D10" s="34"/>
    </row>
    <row r="11" spans="1:4" ht="15.75" customHeight="1" x14ac:dyDescent="0.25">
      <c r="A11" s="76">
        <v>1</v>
      </c>
      <c r="B11" s="68" t="s">
        <v>226</v>
      </c>
      <c r="C11" s="49"/>
      <c r="D11" s="34">
        <v>3800000</v>
      </c>
    </row>
    <row r="12" spans="1:4" ht="15.75" customHeight="1" x14ac:dyDescent="0.25">
      <c r="A12" s="76">
        <v>2</v>
      </c>
      <c r="B12" s="68" t="s">
        <v>227</v>
      </c>
      <c r="C12" s="49"/>
      <c r="D12" s="34">
        <v>15300000</v>
      </c>
    </row>
    <row r="13" spans="1:4" ht="15.75" customHeight="1" x14ac:dyDescent="0.25">
      <c r="A13" s="76">
        <v>3</v>
      </c>
      <c r="B13" s="68" t="s">
        <v>228</v>
      </c>
      <c r="C13" s="49"/>
      <c r="D13" s="34">
        <v>27000000</v>
      </c>
    </row>
    <row r="14" spans="1:4" ht="15.75" customHeight="1" x14ac:dyDescent="0.25">
      <c r="A14" s="76">
        <v>4</v>
      </c>
      <c r="B14" s="68" t="s">
        <v>229</v>
      </c>
      <c r="C14" s="49"/>
      <c r="D14" s="34">
        <v>30000000</v>
      </c>
    </row>
    <row r="15" spans="1:4" ht="15.75" customHeight="1" x14ac:dyDescent="0.25">
      <c r="A15" s="76">
        <v>5</v>
      </c>
      <c r="B15" s="68" t="s">
        <v>230</v>
      </c>
      <c r="C15" s="49"/>
      <c r="D15" s="34">
        <v>27000000</v>
      </c>
    </row>
    <row r="16" spans="1:4" ht="15.75" customHeight="1" x14ac:dyDescent="0.25">
      <c r="A16" s="76">
        <v>6</v>
      </c>
      <c r="B16" s="68" t="s">
        <v>231</v>
      </c>
      <c r="C16" s="49"/>
      <c r="D16" s="34">
        <v>13375000</v>
      </c>
    </row>
    <row r="17" spans="1:4" ht="15.75" customHeight="1" x14ac:dyDescent="0.25">
      <c r="A17" s="76">
        <v>7</v>
      </c>
      <c r="B17" s="68" t="s">
        <v>232</v>
      </c>
      <c r="C17" s="49"/>
      <c r="D17" s="34">
        <v>20000000</v>
      </c>
    </row>
    <row r="18" spans="1:4" ht="15.75" customHeight="1" x14ac:dyDescent="0.25">
      <c r="A18" s="76">
        <v>8</v>
      </c>
      <c r="B18" s="68" t="s">
        <v>264</v>
      </c>
      <c r="C18" s="49"/>
      <c r="D18" s="34">
        <v>26200000</v>
      </c>
    </row>
    <row r="19" spans="1:4" ht="15.75" customHeight="1" x14ac:dyDescent="0.25">
      <c r="A19" s="76"/>
      <c r="B19" s="68" t="s">
        <v>267</v>
      </c>
      <c r="C19" s="49"/>
      <c r="D19" s="34"/>
    </row>
    <row r="20" spans="1:4" ht="15.75" customHeight="1" x14ac:dyDescent="0.25">
      <c r="A20" s="76">
        <v>9</v>
      </c>
      <c r="B20" s="68" t="s">
        <v>233</v>
      </c>
      <c r="C20" s="49"/>
      <c r="D20" s="34">
        <v>20000000</v>
      </c>
    </row>
    <row r="21" spans="1:4" ht="15.75" customHeight="1" x14ac:dyDescent="0.25">
      <c r="A21" s="76">
        <v>10</v>
      </c>
      <c r="B21" s="68" t="s">
        <v>234</v>
      </c>
      <c r="C21" s="49"/>
      <c r="D21" s="34">
        <v>9000000</v>
      </c>
    </row>
    <row r="22" spans="1:4" ht="15.75" customHeight="1" x14ac:dyDescent="0.25">
      <c r="A22" s="76">
        <v>11</v>
      </c>
      <c r="B22" s="68" t="s">
        <v>235</v>
      </c>
      <c r="C22" s="49"/>
      <c r="D22" s="34">
        <v>16000000</v>
      </c>
    </row>
    <row r="23" spans="1:4" ht="15.75" customHeight="1" x14ac:dyDescent="0.25">
      <c r="A23" s="76">
        <v>12</v>
      </c>
      <c r="B23" s="68" t="s">
        <v>265</v>
      </c>
      <c r="C23" s="49"/>
      <c r="D23" s="34">
        <v>35400000</v>
      </c>
    </row>
    <row r="24" spans="1:4" ht="15.75" customHeight="1" x14ac:dyDescent="0.25">
      <c r="A24" s="76"/>
      <c r="B24" s="68" t="s">
        <v>266</v>
      </c>
      <c r="C24" s="49"/>
      <c r="D24" s="34"/>
    </row>
    <row r="25" spans="1:4" ht="15.75" customHeight="1" x14ac:dyDescent="0.25">
      <c r="A25" s="76">
        <v>13</v>
      </c>
      <c r="B25" s="68" t="s">
        <v>236</v>
      </c>
      <c r="C25" s="49"/>
      <c r="D25" s="34">
        <v>31500000</v>
      </c>
    </row>
    <row r="26" spans="1:4" ht="15.75" customHeight="1" x14ac:dyDescent="0.25">
      <c r="A26" s="76">
        <v>14</v>
      </c>
      <c r="B26" s="68" t="s">
        <v>237</v>
      </c>
      <c r="C26" s="49"/>
      <c r="D26" s="34">
        <v>28000000</v>
      </c>
    </row>
    <row r="27" spans="1:4" ht="15.75" customHeight="1" x14ac:dyDescent="0.25">
      <c r="A27" s="76">
        <v>15</v>
      </c>
      <c r="B27" s="68" t="s">
        <v>238</v>
      </c>
      <c r="C27" s="49"/>
      <c r="D27" s="34">
        <v>13000000</v>
      </c>
    </row>
    <row r="28" spans="1:4" ht="15.75" customHeight="1" x14ac:dyDescent="0.25">
      <c r="A28" s="76">
        <v>16</v>
      </c>
      <c r="B28" s="68" t="s">
        <v>268</v>
      </c>
      <c r="C28" s="49"/>
      <c r="D28" s="34">
        <v>9500000</v>
      </c>
    </row>
    <row r="29" spans="1:4" ht="15.75" customHeight="1" x14ac:dyDescent="0.25">
      <c r="A29" s="76"/>
      <c r="B29" s="68" t="s">
        <v>269</v>
      </c>
      <c r="C29" s="49"/>
      <c r="D29" s="34"/>
    </row>
    <row r="30" spans="1:4" ht="15.75" customHeight="1" x14ac:dyDescent="0.25">
      <c r="A30" s="76">
        <v>17</v>
      </c>
      <c r="B30" s="68" t="s">
        <v>270</v>
      </c>
      <c r="C30" s="49"/>
      <c r="D30" s="34">
        <v>25000000</v>
      </c>
    </row>
    <row r="31" spans="1:4" ht="15.75" customHeight="1" x14ac:dyDescent="0.25">
      <c r="A31" s="76"/>
      <c r="B31" s="68" t="s">
        <v>271</v>
      </c>
      <c r="C31" s="49"/>
      <c r="D31" s="34"/>
    </row>
    <row r="32" spans="1:4" ht="15.75" customHeight="1" x14ac:dyDescent="0.25">
      <c r="A32" s="76">
        <v>18</v>
      </c>
      <c r="B32" s="68" t="s">
        <v>239</v>
      </c>
      <c r="C32" s="49"/>
      <c r="D32" s="34">
        <v>9500000</v>
      </c>
    </row>
    <row r="33" spans="1:4" ht="15.75" customHeight="1" x14ac:dyDescent="0.25">
      <c r="A33" s="76">
        <v>19</v>
      </c>
      <c r="B33" s="68" t="s">
        <v>240</v>
      </c>
      <c r="C33" s="49"/>
      <c r="D33" s="34">
        <v>13600000</v>
      </c>
    </row>
    <row r="34" spans="1:4" ht="15.75" customHeight="1" x14ac:dyDescent="0.25">
      <c r="A34" s="76">
        <v>20</v>
      </c>
      <c r="B34" s="68" t="s">
        <v>241</v>
      </c>
      <c r="C34" s="49"/>
      <c r="D34" s="34">
        <v>16960000</v>
      </c>
    </row>
    <row r="35" spans="1:4" ht="15.75" customHeight="1" x14ac:dyDescent="0.25">
      <c r="A35" s="76">
        <v>21</v>
      </c>
      <c r="B35" s="68" t="s">
        <v>242</v>
      </c>
      <c r="C35" s="49"/>
      <c r="D35" s="34">
        <v>12000000</v>
      </c>
    </row>
    <row r="36" spans="1:4" ht="15.75" customHeight="1" x14ac:dyDescent="0.25">
      <c r="A36" s="76">
        <v>22</v>
      </c>
      <c r="B36" s="68" t="s">
        <v>243</v>
      </c>
      <c r="C36" s="49"/>
      <c r="D36" s="34">
        <v>11300000</v>
      </c>
    </row>
    <row r="37" spans="1:4" ht="15.75" customHeight="1" x14ac:dyDescent="0.25">
      <c r="A37" s="76">
        <v>23</v>
      </c>
      <c r="B37" s="68" t="s">
        <v>244</v>
      </c>
      <c r="C37" s="49"/>
      <c r="D37" s="34">
        <v>6000000</v>
      </c>
    </row>
    <row r="38" spans="1:4" ht="15.75" customHeight="1" x14ac:dyDescent="0.25">
      <c r="A38" s="76">
        <v>24</v>
      </c>
      <c r="B38" s="68" t="s">
        <v>245</v>
      </c>
      <c r="C38" s="49"/>
      <c r="D38" s="34">
        <v>4200000</v>
      </c>
    </row>
    <row r="39" spans="1:4" ht="15.75" customHeight="1" x14ac:dyDescent="0.25">
      <c r="A39" s="76">
        <v>25</v>
      </c>
      <c r="B39" s="68" t="s">
        <v>246</v>
      </c>
      <c r="C39" s="49"/>
      <c r="D39" s="34">
        <v>27045000</v>
      </c>
    </row>
    <row r="40" spans="1:4" ht="15.75" customHeight="1" x14ac:dyDescent="0.25">
      <c r="A40" s="76">
        <v>26</v>
      </c>
      <c r="B40" s="68" t="s">
        <v>272</v>
      </c>
      <c r="C40" s="49"/>
      <c r="D40" s="34">
        <v>5000000</v>
      </c>
    </row>
    <row r="41" spans="1:4" ht="15.75" customHeight="1" x14ac:dyDescent="0.25">
      <c r="A41" s="76"/>
      <c r="B41" s="68" t="s">
        <v>273</v>
      </c>
      <c r="C41" s="49"/>
      <c r="D41" s="34"/>
    </row>
    <row r="42" spans="1:4" ht="15.75" customHeight="1" x14ac:dyDescent="0.25">
      <c r="A42" s="76">
        <v>27</v>
      </c>
      <c r="B42" s="68" t="s">
        <v>247</v>
      </c>
      <c r="C42" s="49"/>
      <c r="D42" s="34">
        <v>3030150</v>
      </c>
    </row>
    <row r="43" spans="1:4" ht="15.75" customHeight="1" x14ac:dyDescent="0.25">
      <c r="A43" s="76">
        <v>28</v>
      </c>
      <c r="B43" s="68" t="s">
        <v>248</v>
      </c>
      <c r="C43" s="49"/>
      <c r="D43" s="34">
        <v>6210000</v>
      </c>
    </row>
    <row r="44" spans="1:4" ht="15.75" customHeight="1" x14ac:dyDescent="0.25">
      <c r="A44" s="76">
        <v>29</v>
      </c>
      <c r="B44" s="68" t="s">
        <v>249</v>
      </c>
      <c r="C44" s="49"/>
      <c r="D44" s="34">
        <v>8793900</v>
      </c>
    </row>
    <row r="45" spans="1:4" ht="15.75" customHeight="1" x14ac:dyDescent="0.25">
      <c r="A45" s="76">
        <v>30</v>
      </c>
      <c r="B45" s="68" t="s">
        <v>250</v>
      </c>
      <c r="C45" s="49"/>
      <c r="D45" s="34">
        <v>12000000</v>
      </c>
    </row>
    <row r="46" spans="1:4" ht="15.75" customHeight="1" x14ac:dyDescent="0.25">
      <c r="A46" s="76">
        <v>31</v>
      </c>
      <c r="B46" s="68" t="s">
        <v>251</v>
      </c>
      <c r="C46" s="49"/>
      <c r="D46" s="34">
        <v>20000000</v>
      </c>
    </row>
    <row r="47" spans="1:4" ht="15.75" customHeight="1" x14ac:dyDescent="0.25">
      <c r="A47" s="76">
        <v>32</v>
      </c>
      <c r="B47" s="68" t="s">
        <v>252</v>
      </c>
      <c r="C47" s="49"/>
      <c r="D47" s="34">
        <v>12800000</v>
      </c>
    </row>
    <row r="48" spans="1:4" ht="15.75" customHeight="1" x14ac:dyDescent="0.25">
      <c r="A48" s="76">
        <v>33</v>
      </c>
      <c r="B48" s="68" t="s">
        <v>253</v>
      </c>
      <c r="C48" s="49"/>
      <c r="D48" s="34">
        <v>10048950</v>
      </c>
    </row>
    <row r="49" spans="1:5" ht="15.75" customHeight="1" x14ac:dyDescent="0.25">
      <c r="A49" s="76">
        <v>34</v>
      </c>
      <c r="B49" s="68" t="s">
        <v>274</v>
      </c>
      <c r="C49" s="49"/>
      <c r="D49" s="34">
        <v>20000000</v>
      </c>
    </row>
    <row r="50" spans="1:5" ht="15.75" customHeight="1" x14ac:dyDescent="0.25">
      <c r="A50" s="76"/>
      <c r="B50" s="68" t="s">
        <v>275</v>
      </c>
      <c r="C50" s="49"/>
      <c r="D50" s="34"/>
    </row>
    <row r="51" spans="1:5" ht="15.75" customHeight="1" x14ac:dyDescent="0.25">
      <c r="A51" s="76">
        <v>35</v>
      </c>
      <c r="B51" s="68" t="s">
        <v>254</v>
      </c>
      <c r="C51" s="49"/>
      <c r="D51" s="34">
        <v>3000000</v>
      </c>
    </row>
    <row r="52" spans="1:5" ht="15.75" customHeight="1" x14ac:dyDescent="0.25">
      <c r="A52" s="76">
        <v>36</v>
      </c>
      <c r="B52" s="68" t="s">
        <v>255</v>
      </c>
      <c r="C52" s="49"/>
      <c r="D52" s="34">
        <v>30000000</v>
      </c>
    </row>
    <row r="53" spans="1:5" ht="15.75" customHeight="1" x14ac:dyDescent="0.25">
      <c r="A53" s="76">
        <v>37</v>
      </c>
      <c r="B53" s="68" t="s">
        <v>256</v>
      </c>
      <c r="C53" s="49"/>
      <c r="D53" s="34">
        <v>5000000</v>
      </c>
    </row>
    <row r="54" spans="1:5" ht="15.75" customHeight="1" x14ac:dyDescent="0.25">
      <c r="A54" s="76">
        <v>38</v>
      </c>
      <c r="B54" s="68" t="s">
        <v>257</v>
      </c>
      <c r="C54" s="49"/>
      <c r="D54" s="34">
        <v>6000000</v>
      </c>
    </row>
    <row r="55" spans="1:5" ht="15.75" customHeight="1" x14ac:dyDescent="0.25">
      <c r="A55" s="76">
        <v>39</v>
      </c>
      <c r="B55" s="68" t="s">
        <v>276</v>
      </c>
      <c r="C55" s="49"/>
      <c r="D55" s="34">
        <v>1500000</v>
      </c>
    </row>
    <row r="56" spans="1:5" ht="15.75" customHeight="1" x14ac:dyDescent="0.25">
      <c r="A56" s="76"/>
      <c r="B56" s="68" t="s">
        <v>277</v>
      </c>
      <c r="C56" s="49"/>
      <c r="D56" s="34"/>
    </row>
    <row r="57" spans="1:5" ht="15.75" customHeight="1" x14ac:dyDescent="0.25">
      <c r="A57" s="76">
        <v>40</v>
      </c>
      <c r="B57" s="68" t="s">
        <v>258</v>
      </c>
      <c r="C57" s="49"/>
      <c r="D57" s="34">
        <v>2000000</v>
      </c>
    </row>
    <row r="58" spans="1:5" ht="15.75" customHeight="1" x14ac:dyDescent="0.25">
      <c r="A58" s="76">
        <v>41</v>
      </c>
      <c r="B58" s="68" t="s">
        <v>259</v>
      </c>
      <c r="C58" s="49"/>
      <c r="D58" s="34">
        <v>1500000</v>
      </c>
    </row>
    <row r="59" spans="1:5" ht="15.75" customHeight="1" x14ac:dyDescent="0.25">
      <c r="A59" s="76">
        <v>42</v>
      </c>
      <c r="B59" s="68" t="s">
        <v>260</v>
      </c>
      <c r="C59" s="49"/>
      <c r="D59" s="34">
        <v>1000000</v>
      </c>
    </row>
    <row r="60" spans="1:5" ht="15.75" customHeight="1" x14ac:dyDescent="0.25">
      <c r="A60" s="32"/>
      <c r="B60" s="41" t="s">
        <v>165</v>
      </c>
      <c r="C60" s="48"/>
      <c r="D60" s="37">
        <f>SUM(D11:D59)</f>
        <v>598563000</v>
      </c>
      <c r="E60" s="51"/>
    </row>
    <row r="61" spans="1:5" ht="15.75" customHeight="1" x14ac:dyDescent="0.25">
      <c r="A61" s="32"/>
      <c r="B61" s="41"/>
      <c r="C61" s="48"/>
      <c r="D61" s="34"/>
    </row>
    <row r="62" spans="1:5" ht="15.75" x14ac:dyDescent="0.25">
      <c r="A62" s="38"/>
      <c r="B62" s="55" t="s">
        <v>166</v>
      </c>
      <c r="C62" s="50" t="s">
        <v>40</v>
      </c>
      <c r="D62" s="40">
        <f>+D60</f>
        <v>598563000</v>
      </c>
      <c r="E62" s="69">
        <v>598563000</v>
      </c>
    </row>
    <row r="63" spans="1:5" ht="21" x14ac:dyDescent="0.25">
      <c r="B63" s="21" t="s">
        <v>40</v>
      </c>
      <c r="C63" s="22"/>
      <c r="D63" s="23"/>
    </row>
    <row r="64" spans="1:5" ht="19.5" x14ac:dyDescent="0.3">
      <c r="B64" s="24" t="s">
        <v>167</v>
      </c>
      <c r="C64" s="22"/>
      <c r="D64" s="23"/>
    </row>
    <row r="65" spans="1:4" ht="19.5" x14ac:dyDescent="0.3">
      <c r="B65" s="24"/>
      <c r="C65" s="22"/>
      <c r="D65" s="23"/>
    </row>
    <row r="66" spans="1:4" ht="18.75" x14ac:dyDescent="0.3">
      <c r="B66" s="26" t="s">
        <v>168</v>
      </c>
      <c r="C66" s="22"/>
      <c r="D66" s="23"/>
    </row>
    <row r="67" spans="1:4" ht="15.75" x14ac:dyDescent="0.25">
      <c r="A67" s="83" t="s">
        <v>153</v>
      </c>
      <c r="B67" s="88"/>
      <c r="C67" s="63" t="s">
        <v>40</v>
      </c>
      <c r="D67" s="64"/>
    </row>
    <row r="68" spans="1:4" ht="15.75" x14ac:dyDescent="0.25">
      <c r="A68" s="84"/>
      <c r="B68" s="89"/>
      <c r="C68" s="65"/>
      <c r="D68" s="66" t="s">
        <v>163</v>
      </c>
    </row>
    <row r="69" spans="1:4" ht="15.75" x14ac:dyDescent="0.25">
      <c r="A69" s="84"/>
      <c r="B69" s="89"/>
      <c r="C69" s="66" t="s">
        <v>154</v>
      </c>
      <c r="D69" s="66">
        <v>2020</v>
      </c>
    </row>
    <row r="70" spans="1:4" ht="15.75" x14ac:dyDescent="0.25">
      <c r="A70" s="90"/>
      <c r="B70" s="91"/>
      <c r="C70" s="72"/>
      <c r="D70" s="73" t="s">
        <v>164</v>
      </c>
    </row>
    <row r="71" spans="1:4" ht="15.75" x14ac:dyDescent="0.25">
      <c r="A71" s="32" t="s">
        <v>263</v>
      </c>
      <c r="B71" s="41"/>
      <c r="C71" s="33"/>
      <c r="D71" s="34"/>
    </row>
    <row r="72" spans="1:4" ht="9.1999999999999993" customHeight="1" x14ac:dyDescent="0.25">
      <c r="A72" s="32"/>
      <c r="B72" s="41"/>
      <c r="C72" s="33"/>
      <c r="D72" s="34"/>
    </row>
    <row r="73" spans="1:4" ht="15.75" x14ac:dyDescent="0.25">
      <c r="A73" s="75">
        <v>1</v>
      </c>
      <c r="B73" s="74" t="s">
        <v>261</v>
      </c>
      <c r="C73" s="36"/>
      <c r="D73" s="34">
        <v>25000000</v>
      </c>
    </row>
    <row r="74" spans="1:4" ht="15.75" x14ac:dyDescent="0.25">
      <c r="A74" s="75">
        <v>2</v>
      </c>
      <c r="B74" s="74" t="s">
        <v>262</v>
      </c>
      <c r="C74" s="36"/>
      <c r="D74" s="34">
        <v>25000000</v>
      </c>
    </row>
    <row r="75" spans="1:4" ht="15.75" x14ac:dyDescent="0.25">
      <c r="A75" s="70"/>
      <c r="B75" s="41" t="s">
        <v>165</v>
      </c>
      <c r="C75" s="33"/>
      <c r="D75" s="37">
        <f>SUM(D73:D74)</f>
        <v>50000000</v>
      </c>
    </row>
    <row r="76" spans="1:4" ht="15.75" x14ac:dyDescent="0.25">
      <c r="A76" s="70"/>
      <c r="B76" s="41"/>
      <c r="C76" s="33"/>
      <c r="D76" s="34"/>
    </row>
    <row r="77" spans="1:4" ht="15.75" x14ac:dyDescent="0.25">
      <c r="A77" s="71"/>
      <c r="B77" s="55" t="s">
        <v>166</v>
      </c>
      <c r="C77" s="39" t="s">
        <v>40</v>
      </c>
      <c r="D77" s="40">
        <f>D75</f>
        <v>50000000</v>
      </c>
    </row>
    <row r="78" spans="1:4" ht="15.75" x14ac:dyDescent="0.25">
      <c r="B78" s="41"/>
      <c r="C78" s="42"/>
      <c r="D78" s="43"/>
    </row>
    <row r="79" spans="1:4" ht="15.75" x14ac:dyDescent="0.25">
      <c r="B79" s="41"/>
      <c r="C79" s="42"/>
      <c r="D79" s="43"/>
    </row>
    <row r="80" spans="1:4" ht="21" x14ac:dyDescent="0.25">
      <c r="B80" s="21" t="s">
        <v>169</v>
      </c>
      <c r="C80" s="22"/>
      <c r="D80" s="23"/>
    </row>
    <row r="81" spans="2:4" ht="21" x14ac:dyDescent="0.25">
      <c r="B81" s="21"/>
      <c r="C81" s="22"/>
      <c r="D81" s="23"/>
    </row>
    <row r="82" spans="2:4" ht="19.5" x14ac:dyDescent="0.3">
      <c r="B82" s="24" t="s">
        <v>219</v>
      </c>
      <c r="C82" s="22"/>
      <c r="D82" s="23"/>
    </row>
    <row r="83" spans="2:4" ht="19.5" x14ac:dyDescent="0.3">
      <c r="B83" s="24"/>
      <c r="C83" s="22"/>
      <c r="D83" s="23"/>
    </row>
    <row r="84" spans="2:4" ht="18.75" x14ac:dyDescent="0.3">
      <c r="B84" s="26" t="s">
        <v>170</v>
      </c>
      <c r="C84" s="22"/>
      <c r="D84" s="23"/>
    </row>
    <row r="85" spans="2:4" ht="15.75" x14ac:dyDescent="0.25">
      <c r="B85" s="83" t="s">
        <v>153</v>
      </c>
      <c r="C85" s="63" t="s">
        <v>40</v>
      </c>
      <c r="D85" s="64"/>
    </row>
    <row r="86" spans="2:4" ht="15.75" x14ac:dyDescent="0.25">
      <c r="B86" s="84"/>
      <c r="C86" s="65"/>
      <c r="D86" s="66" t="s">
        <v>163</v>
      </c>
    </row>
    <row r="87" spans="2:4" ht="15.75" x14ac:dyDescent="0.25">
      <c r="B87" s="84"/>
      <c r="C87" s="65" t="s">
        <v>154</v>
      </c>
      <c r="D87" s="66">
        <v>2020</v>
      </c>
    </row>
    <row r="88" spans="2:4" ht="15.75" x14ac:dyDescent="0.25">
      <c r="B88" s="84"/>
      <c r="C88" s="65"/>
      <c r="D88" s="67" t="s">
        <v>164</v>
      </c>
    </row>
    <row r="89" spans="2:4" ht="15.75" x14ac:dyDescent="0.25">
      <c r="B89" s="32" t="s">
        <v>1</v>
      </c>
      <c r="C89" s="33"/>
      <c r="D89" s="34"/>
    </row>
    <row r="90" spans="2:4" ht="15.75" x14ac:dyDescent="0.25">
      <c r="B90" s="35" t="s">
        <v>171</v>
      </c>
      <c r="C90" s="36" t="s">
        <v>172</v>
      </c>
      <c r="D90" s="34">
        <v>13195000</v>
      </c>
    </row>
    <row r="91" spans="2:4" ht="15.75" x14ac:dyDescent="0.25">
      <c r="B91" s="32" t="s">
        <v>173</v>
      </c>
      <c r="C91" s="33"/>
      <c r="D91" s="37">
        <f>SUM(D90:D90)</f>
        <v>13195000</v>
      </c>
    </row>
    <row r="92" spans="2:4" ht="15.75" x14ac:dyDescent="0.25">
      <c r="B92" s="32"/>
      <c r="C92" s="33"/>
      <c r="D92" s="34"/>
    </row>
    <row r="93" spans="2:4" ht="15.75" x14ac:dyDescent="0.25">
      <c r="B93" s="38" t="s">
        <v>166</v>
      </c>
      <c r="C93" s="39" t="s">
        <v>40</v>
      </c>
      <c r="D93" s="40">
        <f>+D91</f>
        <v>13195000</v>
      </c>
    </row>
    <row r="94" spans="2:4" ht="15.75" x14ac:dyDescent="0.25">
      <c r="B94" s="41"/>
      <c r="C94" s="42"/>
      <c r="D94" s="43"/>
    </row>
    <row r="96" spans="2:4" ht="19.5" x14ac:dyDescent="0.3">
      <c r="B96" s="24" t="s">
        <v>220</v>
      </c>
      <c r="C96" s="22"/>
      <c r="D96" s="23"/>
    </row>
    <row r="97" spans="2:4" ht="19.5" x14ac:dyDescent="0.3">
      <c r="B97" s="24"/>
      <c r="C97" s="22"/>
      <c r="D97" s="23"/>
    </row>
    <row r="98" spans="2:4" ht="18.75" x14ac:dyDescent="0.3">
      <c r="B98" s="26" t="s">
        <v>170</v>
      </c>
      <c r="C98" s="22"/>
      <c r="D98" s="23"/>
    </row>
    <row r="99" spans="2:4" ht="15.75" x14ac:dyDescent="0.25">
      <c r="B99" s="83" t="s">
        <v>153</v>
      </c>
      <c r="C99" s="63" t="s">
        <v>40</v>
      </c>
      <c r="D99" s="64"/>
    </row>
    <row r="100" spans="2:4" ht="15.75" x14ac:dyDescent="0.25">
      <c r="B100" s="84"/>
      <c r="C100" s="65"/>
      <c r="D100" s="66" t="s">
        <v>163</v>
      </c>
    </row>
    <row r="101" spans="2:4" ht="15.75" x14ac:dyDescent="0.25">
      <c r="B101" s="84"/>
      <c r="C101" s="65" t="s">
        <v>154</v>
      </c>
      <c r="D101" s="66">
        <v>2020</v>
      </c>
    </row>
    <row r="102" spans="2:4" ht="15.75" x14ac:dyDescent="0.25">
      <c r="B102" s="84"/>
      <c r="C102" s="65"/>
      <c r="D102" s="67" t="s">
        <v>164</v>
      </c>
    </row>
    <row r="103" spans="2:4" ht="15.75" x14ac:dyDescent="0.25">
      <c r="B103" s="32" t="s">
        <v>1</v>
      </c>
      <c r="C103" s="33"/>
      <c r="D103" s="34"/>
    </row>
    <row r="104" spans="2:4" ht="15.75" x14ac:dyDescent="0.25">
      <c r="B104" s="35" t="s">
        <v>174</v>
      </c>
      <c r="C104" s="36" t="s">
        <v>175</v>
      </c>
      <c r="D104" s="34">
        <v>23000000</v>
      </c>
    </row>
    <row r="105" spans="2:4" ht="15.75" x14ac:dyDescent="0.25">
      <c r="B105" s="32" t="s">
        <v>173</v>
      </c>
      <c r="C105" s="33"/>
      <c r="D105" s="37">
        <f>SUM(D104:D104)</f>
        <v>23000000</v>
      </c>
    </row>
    <row r="106" spans="2:4" ht="15.75" x14ac:dyDescent="0.25">
      <c r="B106" s="32"/>
      <c r="C106" s="33"/>
      <c r="D106" s="34"/>
    </row>
    <row r="107" spans="2:4" ht="15.75" x14ac:dyDescent="0.25">
      <c r="B107" s="38" t="s">
        <v>166</v>
      </c>
      <c r="C107" s="39" t="s">
        <v>40</v>
      </c>
      <c r="D107" s="40">
        <f>+D105</f>
        <v>23000000</v>
      </c>
    </row>
    <row r="110" spans="2:4" ht="19.5" x14ac:dyDescent="0.3">
      <c r="B110" s="24" t="s">
        <v>221</v>
      </c>
      <c r="C110" s="22"/>
      <c r="D110" s="23"/>
    </row>
    <row r="111" spans="2:4" ht="19.5" x14ac:dyDescent="0.3">
      <c r="B111" s="24"/>
      <c r="C111" s="22"/>
      <c r="D111" s="23"/>
    </row>
    <row r="112" spans="2:4" ht="18.75" x14ac:dyDescent="0.3">
      <c r="B112" s="26" t="s">
        <v>170</v>
      </c>
      <c r="C112" s="22"/>
      <c r="D112" s="23"/>
    </row>
    <row r="113" spans="1:6" ht="15.75" x14ac:dyDescent="0.25">
      <c r="B113" s="81" t="s">
        <v>153</v>
      </c>
      <c r="C113" s="27" t="s">
        <v>40</v>
      </c>
      <c r="D113" s="28"/>
    </row>
    <row r="114" spans="1:6" ht="15.75" x14ac:dyDescent="0.25">
      <c r="B114" s="82"/>
      <c r="C114" s="29"/>
      <c r="D114" s="30" t="s">
        <v>163</v>
      </c>
    </row>
    <row r="115" spans="1:6" ht="15.75" x14ac:dyDescent="0.25">
      <c r="B115" s="82"/>
      <c r="C115" s="29" t="s">
        <v>154</v>
      </c>
      <c r="D115" s="30">
        <v>2020</v>
      </c>
    </row>
    <row r="116" spans="1:6" ht="15.75" x14ac:dyDescent="0.25">
      <c r="B116" s="82"/>
      <c r="C116" s="29"/>
      <c r="D116" s="31" t="s">
        <v>164</v>
      </c>
    </row>
    <row r="117" spans="1:6" ht="15.75" x14ac:dyDescent="0.25">
      <c r="B117" s="32" t="s">
        <v>1</v>
      </c>
      <c r="C117" s="33"/>
      <c r="D117" s="34"/>
    </row>
    <row r="118" spans="1:6" ht="15.75" x14ac:dyDescent="0.25">
      <c r="B118" s="35" t="s">
        <v>214</v>
      </c>
      <c r="C118" s="36" t="s">
        <v>215</v>
      </c>
      <c r="D118" s="34">
        <v>69852168</v>
      </c>
    </row>
    <row r="119" spans="1:6" ht="15.75" x14ac:dyDescent="0.25">
      <c r="B119" s="32" t="s">
        <v>173</v>
      </c>
      <c r="C119" s="33"/>
      <c r="D119" s="37">
        <f>SUM(D118:D118)</f>
        <v>69852168</v>
      </c>
    </row>
    <row r="120" spans="1:6" ht="15.75" x14ac:dyDescent="0.25">
      <c r="B120" s="32"/>
      <c r="C120" s="33"/>
      <c r="D120" s="34"/>
    </row>
    <row r="121" spans="1:6" ht="15.75" x14ac:dyDescent="0.25">
      <c r="B121" s="38" t="s">
        <v>166</v>
      </c>
      <c r="C121" s="39" t="s">
        <v>40</v>
      </c>
      <c r="D121" s="40">
        <f>+D119</f>
        <v>69852168</v>
      </c>
    </row>
    <row r="123" spans="1:6" ht="15.75" x14ac:dyDescent="0.25">
      <c r="A123" s="32" t="s">
        <v>278</v>
      </c>
      <c r="B123" s="41"/>
      <c r="D123" s="43"/>
      <c r="F123" s="43"/>
    </row>
    <row r="124" spans="1:6" ht="15.75" x14ac:dyDescent="0.25">
      <c r="A124" s="32"/>
      <c r="B124" s="41" t="s">
        <v>279</v>
      </c>
      <c r="D124" s="92" t="s">
        <v>179</v>
      </c>
      <c r="F124" s="43"/>
    </row>
    <row r="125" spans="1:6" ht="15.75" x14ac:dyDescent="0.25">
      <c r="A125" s="32"/>
      <c r="B125" s="41"/>
      <c r="D125" s="43"/>
      <c r="F125" s="43"/>
    </row>
    <row r="126" spans="1:6" ht="15.75" x14ac:dyDescent="0.25">
      <c r="A126" s="32"/>
      <c r="B126" s="41"/>
      <c r="D126" s="43"/>
      <c r="F126" s="43"/>
    </row>
    <row r="127" spans="1:6" ht="15.75" x14ac:dyDescent="0.25">
      <c r="A127" s="93"/>
      <c r="B127" s="41"/>
      <c r="D127" s="43"/>
      <c r="F127" s="94"/>
    </row>
    <row r="128" spans="1:6" ht="15.75" x14ac:dyDescent="0.25">
      <c r="A128" s="95"/>
      <c r="B128" s="96" t="s">
        <v>280</v>
      </c>
      <c r="D128" s="94" t="s">
        <v>181</v>
      </c>
      <c r="F128" s="97"/>
    </row>
    <row r="129" spans="1:6" x14ac:dyDescent="0.25">
      <c r="A129" s="98"/>
      <c r="B129" s="99" t="s">
        <v>182</v>
      </c>
      <c r="D129" s="97" t="s">
        <v>183</v>
      </c>
      <c r="F129" s="100"/>
    </row>
    <row r="130" spans="1:6" x14ac:dyDescent="0.25">
      <c r="B130" s="101"/>
      <c r="D130" s="102"/>
    </row>
  </sheetData>
  <mergeCells count="5">
    <mergeCell ref="B113:B116"/>
    <mergeCell ref="B85:B88"/>
    <mergeCell ref="B99:B102"/>
    <mergeCell ref="B6:B8"/>
    <mergeCell ref="A67:B70"/>
  </mergeCells>
  <pageMargins left="0.64" right="0.64" top="0.67" bottom="0.67" header="0.3" footer="0.3"/>
  <pageSetup paperSize="9" scale="76" orientation="portrait" r:id="rId1"/>
  <rowBreaks count="3" manualBreakCount="3">
    <brk id="62" max="3" man="1"/>
    <brk id="77" max="3" man="1"/>
    <brk id="94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="120" zoomScaleNormal="12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" sqref="C2"/>
    </sheetView>
  </sheetViews>
  <sheetFormatPr defaultColWidth="9" defaultRowHeight="18.75" x14ac:dyDescent="0.3"/>
  <cols>
    <col min="1" max="2" width="2.7109375" style="52" customWidth="1"/>
    <col min="3" max="3" width="50.42578125" style="52" customWidth="1"/>
    <col min="4" max="4" width="14.7109375" style="52" customWidth="1"/>
    <col min="5" max="5" width="21.28515625" style="52" customWidth="1"/>
    <col min="6" max="6" width="19.28515625" style="52" customWidth="1"/>
    <col min="7" max="7" width="21.85546875" style="52" customWidth="1"/>
    <col min="8" max="8" width="19.85546875" style="52" customWidth="1"/>
    <col min="9" max="9" width="18.140625" style="52" customWidth="1"/>
    <col min="10" max="10" width="21.140625" style="52" customWidth="1"/>
    <col min="11" max="11" width="23.7109375" style="52" customWidth="1"/>
    <col min="12" max="16384" width="9" style="52"/>
  </cols>
  <sheetData>
    <row r="1" spans="1:10" ht="21" x14ac:dyDescent="0.35">
      <c r="A1" s="44" t="s">
        <v>281</v>
      </c>
    </row>
    <row r="3" spans="1:10" ht="18" customHeight="1" x14ac:dyDescent="0.3">
      <c r="A3" s="11" t="s">
        <v>282</v>
      </c>
    </row>
    <row r="4" spans="1:10" ht="37.5" x14ac:dyDescent="0.3">
      <c r="A4" s="103" t="s">
        <v>176</v>
      </c>
      <c r="B4" s="104"/>
      <c r="C4" s="105"/>
      <c r="D4" s="106" t="s">
        <v>154</v>
      </c>
      <c r="E4" s="106" t="s">
        <v>155</v>
      </c>
      <c r="F4" s="106" t="s">
        <v>156</v>
      </c>
      <c r="G4" s="106" t="s">
        <v>157</v>
      </c>
      <c r="H4" s="106" t="s">
        <v>158</v>
      </c>
      <c r="I4" s="106" t="s">
        <v>283</v>
      </c>
      <c r="J4" s="106" t="s">
        <v>31</v>
      </c>
    </row>
    <row r="5" spans="1:10" x14ac:dyDescent="0.3">
      <c r="A5" s="107" t="s">
        <v>284</v>
      </c>
      <c r="B5" s="108"/>
      <c r="C5" s="109"/>
      <c r="D5" s="110"/>
      <c r="E5" s="110"/>
      <c r="F5" s="110"/>
      <c r="G5" s="110"/>
      <c r="H5" s="110"/>
      <c r="I5" s="110"/>
      <c r="J5" s="110"/>
    </row>
    <row r="6" spans="1:10" ht="15" customHeight="1" x14ac:dyDescent="0.3">
      <c r="A6" s="107"/>
      <c r="B6" s="108" t="s">
        <v>285</v>
      </c>
      <c r="C6" s="109"/>
      <c r="D6" s="110"/>
      <c r="E6" s="111"/>
      <c r="F6" s="111"/>
      <c r="G6" s="111"/>
      <c r="H6" s="111"/>
      <c r="I6" s="111"/>
      <c r="J6" s="111"/>
    </row>
    <row r="7" spans="1:10" ht="15" customHeight="1" x14ac:dyDescent="0.3">
      <c r="A7" s="107"/>
      <c r="B7" s="108"/>
      <c r="C7" s="52" t="s">
        <v>286</v>
      </c>
      <c r="D7" s="110" t="s">
        <v>215</v>
      </c>
      <c r="E7" s="111">
        <v>265853256</v>
      </c>
      <c r="F7" s="111">
        <v>81485328</v>
      </c>
      <c r="G7" s="111">
        <v>139752624</v>
      </c>
      <c r="H7" s="111">
        <v>0</v>
      </c>
      <c r="I7" s="112">
        <v>5280120</v>
      </c>
      <c r="J7" s="111">
        <f t="shared" ref="J7:J21" si="0">SUM(E7:I7)</f>
        <v>492371328</v>
      </c>
    </row>
    <row r="8" spans="1:10" ht="15" customHeight="1" x14ac:dyDescent="0.3">
      <c r="A8" s="107"/>
      <c r="B8" s="108"/>
      <c r="C8" s="52" t="s">
        <v>287</v>
      </c>
      <c r="D8" s="110" t="s">
        <v>288</v>
      </c>
      <c r="E8" s="111">
        <v>17472000</v>
      </c>
      <c r="F8" s="111">
        <v>6072000</v>
      </c>
      <c r="G8" s="111">
        <v>10776000</v>
      </c>
      <c r="H8" s="111">
        <v>0</v>
      </c>
      <c r="I8" s="111">
        <v>552000</v>
      </c>
      <c r="J8" s="111">
        <f t="shared" si="0"/>
        <v>34872000</v>
      </c>
    </row>
    <row r="9" spans="1:10" ht="15" customHeight="1" x14ac:dyDescent="0.3">
      <c r="A9" s="107"/>
      <c r="B9" s="108"/>
      <c r="C9" s="52" t="s">
        <v>289</v>
      </c>
      <c r="D9" s="110" t="s">
        <v>290</v>
      </c>
      <c r="E9" s="111">
        <v>3894000</v>
      </c>
      <c r="F9" s="111">
        <v>624000</v>
      </c>
      <c r="G9" s="111">
        <v>1254000</v>
      </c>
      <c r="H9" s="111">
        <v>0</v>
      </c>
      <c r="I9" s="111">
        <v>0</v>
      </c>
      <c r="J9" s="111">
        <f t="shared" si="0"/>
        <v>5772000</v>
      </c>
    </row>
    <row r="10" spans="1:10" ht="15" customHeight="1" x14ac:dyDescent="0.3">
      <c r="A10" s="107"/>
      <c r="B10" s="108"/>
      <c r="C10" s="52" t="s">
        <v>291</v>
      </c>
      <c r="D10" s="110" t="s">
        <v>292</v>
      </c>
      <c r="E10" s="111">
        <v>3894000</v>
      </c>
      <c r="F10" s="111">
        <v>624000</v>
      </c>
      <c r="G10" s="111">
        <v>1254000</v>
      </c>
      <c r="H10" s="111">
        <v>0</v>
      </c>
      <c r="I10" s="111">
        <v>0</v>
      </c>
      <c r="J10" s="111">
        <f t="shared" si="0"/>
        <v>5772000</v>
      </c>
    </row>
    <row r="11" spans="1:10" ht="15" customHeight="1" x14ac:dyDescent="0.3">
      <c r="A11" s="107"/>
      <c r="B11" s="108"/>
      <c r="C11" s="52" t="s">
        <v>293</v>
      </c>
      <c r="D11" s="110" t="s">
        <v>294</v>
      </c>
      <c r="E11" s="111">
        <v>4368000</v>
      </c>
      <c r="F11" s="111">
        <v>1518000</v>
      </c>
      <c r="G11" s="111">
        <v>2694000</v>
      </c>
      <c r="H11" s="111">
        <v>0</v>
      </c>
      <c r="I11" s="111">
        <v>138000</v>
      </c>
      <c r="J11" s="111">
        <f t="shared" si="0"/>
        <v>8718000</v>
      </c>
    </row>
    <row r="12" spans="1:10" ht="15" customHeight="1" x14ac:dyDescent="0.3">
      <c r="A12" s="107"/>
      <c r="B12" s="108"/>
      <c r="C12" s="52" t="s">
        <v>295</v>
      </c>
      <c r="D12" s="110" t="s">
        <v>296</v>
      </c>
      <c r="E12" s="111">
        <v>0</v>
      </c>
      <c r="F12" s="111">
        <v>432000</v>
      </c>
      <c r="G12" s="111">
        <v>0</v>
      </c>
      <c r="H12" s="111">
        <v>0</v>
      </c>
      <c r="I12" s="111">
        <v>0</v>
      </c>
      <c r="J12" s="111">
        <f t="shared" si="0"/>
        <v>432000</v>
      </c>
    </row>
    <row r="13" spans="1:10" ht="15" customHeight="1" x14ac:dyDescent="0.3">
      <c r="A13" s="107"/>
      <c r="B13" s="108"/>
      <c r="C13" s="52" t="s">
        <v>297</v>
      </c>
      <c r="D13" s="110"/>
      <c r="E13" s="111">
        <v>0</v>
      </c>
      <c r="F13" s="111">
        <v>3078000</v>
      </c>
      <c r="G13" s="111">
        <v>414000</v>
      </c>
      <c r="H13" s="111">
        <v>0</v>
      </c>
      <c r="I13" s="111">
        <v>0</v>
      </c>
      <c r="J13" s="111">
        <f t="shared" si="0"/>
        <v>3492000</v>
      </c>
    </row>
    <row r="14" spans="1:10" ht="15" customHeight="1" x14ac:dyDescent="0.3">
      <c r="A14" s="107"/>
      <c r="B14" s="108"/>
      <c r="C14" s="52" t="s">
        <v>298</v>
      </c>
      <c r="D14" s="110" t="s">
        <v>299</v>
      </c>
      <c r="E14" s="111">
        <v>0</v>
      </c>
      <c r="F14" s="111">
        <v>307800</v>
      </c>
      <c r="G14" s="111">
        <v>0</v>
      </c>
      <c r="H14" s="111">
        <v>0</v>
      </c>
      <c r="I14" s="111">
        <v>0</v>
      </c>
      <c r="J14" s="111">
        <f t="shared" si="0"/>
        <v>307800</v>
      </c>
    </row>
    <row r="15" spans="1:10" ht="15" customHeight="1" x14ac:dyDescent="0.3">
      <c r="A15" s="107"/>
      <c r="B15" s="108"/>
      <c r="C15" s="52" t="s">
        <v>300</v>
      </c>
      <c r="D15" s="110" t="s">
        <v>301</v>
      </c>
      <c r="E15" s="111">
        <v>0</v>
      </c>
      <c r="F15" s="111">
        <v>2160000</v>
      </c>
      <c r="G15" s="111">
        <v>0</v>
      </c>
      <c r="H15" s="111">
        <v>0</v>
      </c>
      <c r="I15" s="111">
        <v>0</v>
      </c>
      <c r="J15" s="111">
        <f t="shared" si="0"/>
        <v>2160000</v>
      </c>
    </row>
    <row r="16" spans="1:10" ht="15" customHeight="1" x14ac:dyDescent="0.3">
      <c r="A16" s="107"/>
      <c r="B16" s="108"/>
      <c r="C16" s="52" t="s">
        <v>302</v>
      </c>
      <c r="D16" s="110" t="s">
        <v>303</v>
      </c>
      <c r="E16" s="111">
        <v>0</v>
      </c>
      <c r="F16" s="111">
        <v>4268532</v>
      </c>
      <c r="G16" s="111">
        <v>0</v>
      </c>
      <c r="H16" s="111">
        <v>0</v>
      </c>
      <c r="I16" s="111">
        <v>0</v>
      </c>
      <c r="J16" s="111">
        <f t="shared" si="0"/>
        <v>4268532</v>
      </c>
    </row>
    <row r="17" spans="1:18" ht="15" customHeight="1" x14ac:dyDescent="0.3">
      <c r="A17" s="107"/>
      <c r="B17" s="108"/>
      <c r="C17" s="52" t="s">
        <v>304</v>
      </c>
      <c r="D17" s="110"/>
      <c r="E17" s="111">
        <v>0</v>
      </c>
      <c r="F17" s="111">
        <v>13148801</v>
      </c>
      <c r="G17" s="111">
        <v>1422268</v>
      </c>
      <c r="H17" s="111">
        <v>0</v>
      </c>
      <c r="I17" s="111">
        <v>0</v>
      </c>
      <c r="J17" s="111">
        <f t="shared" si="0"/>
        <v>14571069</v>
      </c>
    </row>
    <row r="18" spans="1:18" ht="15" customHeight="1" x14ac:dyDescent="0.3">
      <c r="A18" s="107"/>
      <c r="B18" s="108"/>
      <c r="C18" s="52" t="s">
        <v>305</v>
      </c>
      <c r="D18" s="110" t="s">
        <v>306</v>
      </c>
      <c r="E18" s="111">
        <v>0</v>
      </c>
      <c r="F18" s="111">
        <v>2582296</v>
      </c>
      <c r="G18" s="111">
        <v>0</v>
      </c>
      <c r="H18" s="111">
        <v>0</v>
      </c>
      <c r="I18" s="111">
        <v>0</v>
      </c>
      <c r="J18" s="111">
        <f t="shared" si="0"/>
        <v>2582296</v>
      </c>
    </row>
    <row r="19" spans="1:18" ht="15" customHeight="1" x14ac:dyDescent="0.3">
      <c r="A19" s="107"/>
      <c r="B19" s="108"/>
      <c r="C19" s="52" t="s">
        <v>307</v>
      </c>
      <c r="D19" s="110" t="s">
        <v>308</v>
      </c>
      <c r="E19" s="111">
        <v>9150000</v>
      </c>
      <c r="F19" s="111"/>
      <c r="G19" s="111">
        <v>1254099</v>
      </c>
      <c r="H19" s="111">
        <v>0</v>
      </c>
      <c r="I19" s="111">
        <v>0</v>
      </c>
      <c r="J19" s="111">
        <f t="shared" si="0"/>
        <v>10404099</v>
      </c>
    </row>
    <row r="20" spans="1:18" ht="15" customHeight="1" x14ac:dyDescent="0.3">
      <c r="A20" s="107"/>
      <c r="B20" s="108"/>
      <c r="C20" s="52" t="s">
        <v>309</v>
      </c>
      <c r="D20" s="110" t="s">
        <v>310</v>
      </c>
      <c r="E20" s="111">
        <v>22151438</v>
      </c>
      <c r="F20" s="111">
        <v>6790444</v>
      </c>
      <c r="G20" s="111">
        <v>11646052</v>
      </c>
      <c r="H20" s="111">
        <v>0</v>
      </c>
      <c r="I20" s="111">
        <v>440010</v>
      </c>
      <c r="J20" s="111">
        <f t="shared" si="0"/>
        <v>41027944</v>
      </c>
    </row>
    <row r="21" spans="1:18" ht="15" customHeight="1" x14ac:dyDescent="0.3">
      <c r="A21" s="107"/>
      <c r="B21" s="108"/>
      <c r="C21" s="52" t="s">
        <v>311</v>
      </c>
      <c r="D21" s="110" t="s">
        <v>312</v>
      </c>
      <c r="E21" s="111">
        <v>3640000</v>
      </c>
      <c r="F21" s="111">
        <v>1265000</v>
      </c>
      <c r="G21" s="111">
        <v>2245000</v>
      </c>
      <c r="H21" s="111">
        <v>0</v>
      </c>
      <c r="I21" s="111">
        <v>115000</v>
      </c>
      <c r="J21" s="111">
        <f t="shared" si="0"/>
        <v>7265000</v>
      </c>
    </row>
    <row r="22" spans="1:18" ht="15" customHeight="1" x14ac:dyDescent="0.3">
      <c r="A22" s="107"/>
      <c r="B22" s="108"/>
      <c r="C22" s="52" t="s">
        <v>313</v>
      </c>
      <c r="D22" s="110" t="s">
        <v>314</v>
      </c>
      <c r="E22" s="111"/>
      <c r="F22" s="111"/>
      <c r="G22" s="111"/>
      <c r="H22" s="111"/>
      <c r="I22" s="111"/>
      <c r="J22" s="111"/>
    </row>
    <row r="23" spans="1:18" ht="15" customHeight="1" x14ac:dyDescent="0.3">
      <c r="A23" s="107"/>
      <c r="B23" s="108"/>
      <c r="C23" s="52" t="s">
        <v>315</v>
      </c>
      <c r="D23" s="110" t="s">
        <v>316</v>
      </c>
      <c r="E23" s="111">
        <v>400000</v>
      </c>
      <c r="F23" s="111">
        <v>125000</v>
      </c>
      <c r="G23" s="111">
        <v>195000</v>
      </c>
      <c r="H23" s="111">
        <v>0</v>
      </c>
      <c r="I23" s="111">
        <v>5000</v>
      </c>
      <c r="J23" s="111">
        <f>SUM(E23:I23)</f>
        <v>725000</v>
      </c>
    </row>
    <row r="24" spans="1:18" ht="15" customHeight="1" x14ac:dyDescent="0.3">
      <c r="A24" s="107"/>
      <c r="B24" s="108"/>
      <c r="C24" s="52" t="s">
        <v>317</v>
      </c>
      <c r="D24" s="110" t="s">
        <v>318</v>
      </c>
      <c r="E24" s="111">
        <v>22151438</v>
      </c>
      <c r="F24" s="111">
        <v>6790444</v>
      </c>
      <c r="G24" s="111">
        <v>11646052</v>
      </c>
      <c r="H24" s="111">
        <v>0</v>
      </c>
      <c r="I24" s="111">
        <v>440010</v>
      </c>
      <c r="J24" s="111">
        <f>SUM(E24:I24)</f>
        <v>41027944</v>
      </c>
      <c r="R24" s="52" t="s">
        <v>40</v>
      </c>
    </row>
    <row r="25" spans="1:18" ht="15" customHeight="1" x14ac:dyDescent="0.3">
      <c r="A25" s="107"/>
      <c r="B25" s="108"/>
      <c r="C25" s="52" t="s">
        <v>319</v>
      </c>
      <c r="D25" s="110"/>
      <c r="E25" s="111"/>
      <c r="F25" s="111"/>
      <c r="G25" s="111"/>
      <c r="H25" s="111"/>
      <c r="I25" s="111"/>
      <c r="J25" s="111"/>
    </row>
    <row r="26" spans="1:18" ht="15" customHeight="1" x14ac:dyDescent="0.3">
      <c r="A26" s="107"/>
      <c r="B26" s="108"/>
      <c r="C26" s="52" t="s">
        <v>320</v>
      </c>
      <c r="D26" s="110" t="s">
        <v>321</v>
      </c>
      <c r="E26" s="111">
        <v>31898075</v>
      </c>
      <c r="F26" s="111">
        <v>9778240</v>
      </c>
      <c r="G26" s="111">
        <v>16770317</v>
      </c>
      <c r="H26" s="111">
        <v>0</v>
      </c>
      <c r="I26" s="111">
        <v>633615</v>
      </c>
      <c r="J26" s="111">
        <f>SUM(E26:I26)</f>
        <v>59080247</v>
      </c>
    </row>
    <row r="27" spans="1:18" ht="15" customHeight="1" x14ac:dyDescent="0.3">
      <c r="A27" s="107"/>
      <c r="B27" s="108"/>
      <c r="C27" s="52" t="s">
        <v>322</v>
      </c>
      <c r="D27" s="110" t="s">
        <v>323</v>
      </c>
      <c r="E27" s="111">
        <v>5316349</v>
      </c>
      <c r="F27" s="111">
        <v>1629706</v>
      </c>
      <c r="G27" s="111">
        <v>2795054</v>
      </c>
      <c r="H27" s="111">
        <v>0</v>
      </c>
      <c r="I27" s="111">
        <v>105603</v>
      </c>
      <c r="J27" s="111">
        <f>SUM(E27:I27)</f>
        <v>9846712</v>
      </c>
    </row>
    <row r="28" spans="1:18" ht="15" customHeight="1" x14ac:dyDescent="0.3">
      <c r="A28" s="107"/>
      <c r="B28" s="108"/>
      <c r="C28" s="52" t="s">
        <v>324</v>
      </c>
      <c r="D28" s="110" t="s">
        <v>325</v>
      </c>
      <c r="E28" s="111">
        <v>3565064</v>
      </c>
      <c r="F28" s="111">
        <v>1174436</v>
      </c>
      <c r="G28" s="111">
        <v>1978462</v>
      </c>
      <c r="H28" s="111">
        <v>0</v>
      </c>
      <c r="I28" s="111">
        <v>77287</v>
      </c>
      <c r="J28" s="111">
        <f>SUM(E28:I28)</f>
        <v>6795249</v>
      </c>
    </row>
    <row r="29" spans="1:18" ht="15" customHeight="1" x14ac:dyDescent="0.3">
      <c r="A29" s="107"/>
      <c r="B29" s="108"/>
      <c r="C29" s="113" t="s">
        <v>326</v>
      </c>
      <c r="D29" s="110" t="s">
        <v>327</v>
      </c>
      <c r="E29" s="111">
        <v>873600</v>
      </c>
      <c r="F29" s="111">
        <v>303600</v>
      </c>
      <c r="G29" s="111">
        <v>538800</v>
      </c>
      <c r="H29" s="111">
        <v>0</v>
      </c>
      <c r="I29" s="111">
        <v>27600</v>
      </c>
      <c r="J29" s="111">
        <f>SUM(E29:I29)</f>
        <v>1743600</v>
      </c>
    </row>
    <row r="30" spans="1:18" ht="15" customHeight="1" x14ac:dyDescent="0.3">
      <c r="A30" s="107"/>
      <c r="B30" s="108"/>
      <c r="C30" s="52" t="s">
        <v>328</v>
      </c>
      <c r="D30" s="110"/>
      <c r="E30" s="111"/>
      <c r="F30" s="111"/>
      <c r="G30" s="111"/>
      <c r="H30" s="111"/>
      <c r="I30" s="111"/>
      <c r="J30" s="111"/>
    </row>
    <row r="31" spans="1:18" ht="15" customHeight="1" x14ac:dyDescent="0.3">
      <c r="A31" s="107"/>
      <c r="B31" s="108"/>
      <c r="C31" s="52" t="s">
        <v>329</v>
      </c>
      <c r="D31" s="110" t="s">
        <v>330</v>
      </c>
      <c r="E31" s="111">
        <v>10675379</v>
      </c>
      <c r="F31" s="111">
        <v>3272499</v>
      </c>
      <c r="G31" s="111">
        <v>5612550</v>
      </c>
      <c r="H31" s="111">
        <v>0</v>
      </c>
      <c r="I31" s="111">
        <v>212053</v>
      </c>
      <c r="J31" s="111">
        <f>SUM(E31:I31)</f>
        <v>19772481</v>
      </c>
    </row>
    <row r="32" spans="1:18" ht="15" customHeight="1" x14ac:dyDescent="0.3">
      <c r="A32" s="107"/>
      <c r="B32" s="108"/>
      <c r="C32" s="52" t="s">
        <v>331</v>
      </c>
      <c r="D32" s="110" t="s">
        <v>330</v>
      </c>
      <c r="E32" s="111">
        <v>3640000</v>
      </c>
      <c r="F32" s="111">
        <v>1265000</v>
      </c>
      <c r="G32" s="111">
        <v>2245000</v>
      </c>
      <c r="H32" s="111">
        <v>0</v>
      </c>
      <c r="I32" s="111">
        <v>115000</v>
      </c>
      <c r="J32" s="111">
        <f>SUM(E32:I32)</f>
        <v>7265000</v>
      </c>
    </row>
    <row r="33" spans="1:10" ht="15" customHeight="1" x14ac:dyDescent="0.3">
      <c r="A33" s="107"/>
      <c r="B33" s="108"/>
      <c r="C33" s="113" t="s">
        <v>332</v>
      </c>
      <c r="D33" s="110"/>
      <c r="E33" s="111">
        <v>13195000</v>
      </c>
      <c r="F33" s="111">
        <v>0</v>
      </c>
      <c r="G33" s="111">
        <v>0</v>
      </c>
      <c r="H33" s="111">
        <v>0</v>
      </c>
      <c r="I33" s="111">
        <v>0</v>
      </c>
      <c r="J33" s="111">
        <f>SUM(E33:I33)</f>
        <v>13195000</v>
      </c>
    </row>
    <row r="34" spans="1:10" ht="15" customHeight="1" x14ac:dyDescent="0.3">
      <c r="A34" s="107"/>
      <c r="B34" s="108"/>
      <c r="C34" s="52" t="s">
        <v>333</v>
      </c>
      <c r="D34" s="110"/>
      <c r="E34" s="111">
        <v>23000000</v>
      </c>
      <c r="F34" s="111">
        <v>0</v>
      </c>
      <c r="G34" s="111">
        <v>0</v>
      </c>
      <c r="H34" s="111">
        <v>0</v>
      </c>
      <c r="I34" s="111">
        <v>0</v>
      </c>
      <c r="J34" s="111">
        <f>SUM(E34:I34)</f>
        <v>23000000</v>
      </c>
    </row>
    <row r="35" spans="1:10" ht="15" customHeight="1" x14ac:dyDescent="0.3">
      <c r="A35" s="107"/>
      <c r="B35" s="108"/>
      <c r="C35" s="52" t="s">
        <v>334</v>
      </c>
      <c r="D35" s="110"/>
      <c r="E35" s="114">
        <v>69852168</v>
      </c>
      <c r="F35" s="114">
        <v>0</v>
      </c>
      <c r="G35" s="114">
        <v>0</v>
      </c>
      <c r="H35" s="111">
        <v>0</v>
      </c>
      <c r="I35" s="111">
        <v>0</v>
      </c>
      <c r="J35" s="111">
        <f>SUM(E35:I35)</f>
        <v>69852168</v>
      </c>
    </row>
    <row r="36" spans="1:10" ht="15" customHeight="1" x14ac:dyDescent="0.3">
      <c r="A36" s="115"/>
      <c r="B36" s="116"/>
      <c r="C36" s="117" t="s">
        <v>335</v>
      </c>
      <c r="D36" s="118"/>
      <c r="E36" s="119">
        <f t="shared" ref="E36:J36" si="1">SUM(E7:E35)</f>
        <v>514989767</v>
      </c>
      <c r="F36" s="119">
        <f t="shared" si="1"/>
        <v>148695126</v>
      </c>
      <c r="G36" s="119">
        <f t="shared" si="1"/>
        <v>214493278</v>
      </c>
      <c r="H36" s="119">
        <f t="shared" si="1"/>
        <v>0</v>
      </c>
      <c r="I36" s="119">
        <f t="shared" si="1"/>
        <v>8141298</v>
      </c>
      <c r="J36" s="119">
        <f t="shared" si="1"/>
        <v>886319469</v>
      </c>
    </row>
    <row r="37" spans="1:10" ht="18.75" customHeight="1" x14ac:dyDescent="0.3">
      <c r="A37" s="120"/>
      <c r="B37" s="121" t="s">
        <v>336</v>
      </c>
      <c r="C37" s="122"/>
      <c r="D37" s="123"/>
      <c r="E37" s="124"/>
      <c r="F37" s="124"/>
      <c r="G37" s="124"/>
      <c r="H37" s="124"/>
      <c r="I37" s="124"/>
      <c r="J37" s="124"/>
    </row>
    <row r="38" spans="1:10" ht="15.75" customHeight="1" x14ac:dyDescent="0.3">
      <c r="A38" s="107"/>
      <c r="B38" s="108"/>
      <c r="C38" s="109" t="s">
        <v>337</v>
      </c>
      <c r="D38" s="110" t="s">
        <v>338</v>
      </c>
      <c r="E38" s="111">
        <v>9740194</v>
      </c>
      <c r="F38" s="111">
        <v>5647500</v>
      </c>
      <c r="G38" s="111">
        <v>5191000</v>
      </c>
      <c r="H38" s="111">
        <v>0</v>
      </c>
      <c r="I38" s="111">
        <v>150000</v>
      </c>
      <c r="J38" s="111">
        <f>SUM(E38:I38)</f>
        <v>20728694</v>
      </c>
    </row>
    <row r="39" spans="1:10" ht="15.75" customHeight="1" x14ac:dyDescent="0.3">
      <c r="A39" s="107"/>
      <c r="B39" s="108"/>
      <c r="C39" s="109" t="s">
        <v>339</v>
      </c>
      <c r="D39" s="110" t="s">
        <v>340</v>
      </c>
      <c r="E39" s="111">
        <v>200000</v>
      </c>
      <c r="F39" s="111">
        <v>0</v>
      </c>
      <c r="G39" s="111">
        <v>0</v>
      </c>
      <c r="H39" s="111">
        <v>0</v>
      </c>
      <c r="I39" s="111">
        <v>0</v>
      </c>
      <c r="J39" s="111">
        <f t="shared" ref="J39:J84" si="2">SUM(E39:I39)</f>
        <v>200000</v>
      </c>
    </row>
    <row r="40" spans="1:10" ht="15.75" customHeight="1" x14ac:dyDescent="0.3">
      <c r="A40" s="107"/>
      <c r="B40" s="108"/>
      <c r="C40" s="109" t="s">
        <v>341</v>
      </c>
      <c r="D40" s="110" t="s">
        <v>342</v>
      </c>
      <c r="E40" s="111">
        <v>16858515</v>
      </c>
      <c r="F40" s="111">
        <v>18288275</v>
      </c>
      <c r="G40" s="111">
        <v>9266420</v>
      </c>
      <c r="H40" s="111">
        <v>0</v>
      </c>
      <c r="I40" s="111">
        <v>320000</v>
      </c>
      <c r="J40" s="111">
        <f t="shared" si="2"/>
        <v>44733210</v>
      </c>
    </row>
    <row r="41" spans="1:10" ht="15.75" customHeight="1" x14ac:dyDescent="0.3">
      <c r="A41" s="107"/>
      <c r="B41" s="108"/>
      <c r="C41" s="109" t="s">
        <v>343</v>
      </c>
      <c r="D41" s="110" t="s">
        <v>344</v>
      </c>
      <c r="E41" s="111">
        <v>10792358</v>
      </c>
      <c r="F41" s="111">
        <v>5072798</v>
      </c>
      <c r="G41" s="111">
        <v>3956409</v>
      </c>
      <c r="H41" s="111">
        <v>0</v>
      </c>
      <c r="I41" s="111">
        <v>771677</v>
      </c>
      <c r="J41" s="111">
        <f t="shared" si="2"/>
        <v>20593242</v>
      </c>
    </row>
    <row r="42" spans="1:10" ht="15.75" customHeight="1" x14ac:dyDescent="0.3">
      <c r="A42" s="107"/>
      <c r="B42" s="108"/>
      <c r="C42" s="109" t="s">
        <v>345</v>
      </c>
      <c r="D42" s="110" t="s">
        <v>346</v>
      </c>
      <c r="E42" s="111">
        <v>4050000</v>
      </c>
      <c r="F42" s="111">
        <v>81000</v>
      </c>
      <c r="G42" s="111">
        <v>3011250</v>
      </c>
      <c r="H42" s="111">
        <v>0</v>
      </c>
      <c r="I42" s="111">
        <v>0</v>
      </c>
      <c r="J42" s="111">
        <f t="shared" si="2"/>
        <v>7142250</v>
      </c>
    </row>
    <row r="43" spans="1:10" ht="15.75" customHeight="1" x14ac:dyDescent="0.3">
      <c r="A43" s="107"/>
      <c r="B43" s="108"/>
      <c r="C43" s="109" t="s">
        <v>347</v>
      </c>
      <c r="D43" s="110"/>
      <c r="E43" s="111">
        <v>838000</v>
      </c>
      <c r="F43" s="111">
        <v>0</v>
      </c>
      <c r="G43" s="111">
        <v>500000</v>
      </c>
      <c r="H43" s="111">
        <v>0</v>
      </c>
      <c r="I43" s="111">
        <v>0</v>
      </c>
      <c r="J43" s="111">
        <f t="shared" si="2"/>
        <v>1338000</v>
      </c>
    </row>
    <row r="44" spans="1:10" ht="15.75" customHeight="1" x14ac:dyDescent="0.3">
      <c r="A44" s="107"/>
      <c r="B44" s="108"/>
      <c r="C44" s="109" t="s">
        <v>348</v>
      </c>
      <c r="D44" s="110" t="s">
        <v>349</v>
      </c>
      <c r="E44" s="111">
        <v>240000</v>
      </c>
      <c r="F44" s="111">
        <v>0</v>
      </c>
      <c r="G44" s="111">
        <v>4652000</v>
      </c>
      <c r="H44" s="111">
        <v>0</v>
      </c>
      <c r="I44" s="111">
        <v>0</v>
      </c>
      <c r="J44" s="111">
        <f t="shared" si="2"/>
        <v>4892000</v>
      </c>
    </row>
    <row r="45" spans="1:10" ht="15.75" customHeight="1" x14ac:dyDescent="0.3">
      <c r="A45" s="107"/>
      <c r="B45" s="108"/>
      <c r="C45" s="109" t="s">
        <v>350</v>
      </c>
      <c r="D45" s="110" t="s">
        <v>351</v>
      </c>
      <c r="E45" s="111">
        <v>0</v>
      </c>
      <c r="F45" s="111">
        <v>6200565</v>
      </c>
      <c r="G45" s="111">
        <v>0</v>
      </c>
      <c r="H45" s="111">
        <v>0</v>
      </c>
      <c r="I45" s="111">
        <v>0</v>
      </c>
      <c r="J45" s="111">
        <f t="shared" si="2"/>
        <v>6200565</v>
      </c>
    </row>
    <row r="46" spans="1:10" ht="15.75" customHeight="1" x14ac:dyDescent="0.3">
      <c r="A46" s="107"/>
      <c r="B46" s="108"/>
      <c r="C46" s="109" t="s">
        <v>352</v>
      </c>
      <c r="D46" s="110"/>
      <c r="E46" s="111">
        <v>0</v>
      </c>
      <c r="F46" s="111">
        <v>5800000</v>
      </c>
      <c r="G46" s="111">
        <v>0</v>
      </c>
      <c r="H46" s="111">
        <v>0</v>
      </c>
      <c r="I46" s="111">
        <v>0</v>
      </c>
      <c r="J46" s="111">
        <f t="shared" si="2"/>
        <v>5800000</v>
      </c>
    </row>
    <row r="47" spans="1:10" ht="15.75" customHeight="1" x14ac:dyDescent="0.3">
      <c r="A47" s="107"/>
      <c r="B47" s="108"/>
      <c r="C47" s="109" t="s">
        <v>353</v>
      </c>
      <c r="D47" s="110" t="s">
        <v>354</v>
      </c>
      <c r="E47" s="111">
        <v>0</v>
      </c>
      <c r="F47" s="111">
        <v>35257000</v>
      </c>
      <c r="G47" s="111">
        <v>247550</v>
      </c>
      <c r="H47" s="111">
        <v>0</v>
      </c>
      <c r="I47" s="111">
        <v>0</v>
      </c>
      <c r="J47" s="111">
        <f t="shared" si="2"/>
        <v>35504550</v>
      </c>
    </row>
    <row r="48" spans="1:10" ht="15.75" customHeight="1" x14ac:dyDescent="0.3">
      <c r="A48" s="107"/>
      <c r="B48" s="108"/>
      <c r="C48" s="109" t="s">
        <v>355</v>
      </c>
      <c r="D48" s="110" t="s">
        <v>356</v>
      </c>
      <c r="E48" s="111">
        <v>401528</v>
      </c>
      <c r="F48" s="111">
        <v>16890000</v>
      </c>
      <c r="G48" s="111">
        <v>188000</v>
      </c>
      <c r="H48" s="111">
        <v>0</v>
      </c>
      <c r="I48" s="111">
        <v>0</v>
      </c>
      <c r="J48" s="111">
        <f t="shared" si="2"/>
        <v>17479528</v>
      </c>
    </row>
    <row r="49" spans="1:10" ht="15.75" customHeight="1" x14ac:dyDescent="0.3">
      <c r="A49" s="107"/>
      <c r="B49" s="108"/>
      <c r="C49" s="109" t="s">
        <v>357</v>
      </c>
      <c r="D49" s="110" t="s">
        <v>358</v>
      </c>
      <c r="E49" s="111">
        <v>53802471</v>
      </c>
      <c r="F49" s="111">
        <v>33400000</v>
      </c>
      <c r="G49" s="111">
        <v>21926033</v>
      </c>
      <c r="H49" s="111">
        <v>0</v>
      </c>
      <c r="I49" s="111">
        <v>2500000</v>
      </c>
      <c r="J49" s="111">
        <f t="shared" si="2"/>
        <v>111628504</v>
      </c>
    </row>
    <row r="50" spans="1:10" ht="15.75" customHeight="1" x14ac:dyDescent="0.3">
      <c r="A50" s="107"/>
      <c r="B50" s="108"/>
      <c r="C50" s="109" t="s">
        <v>359</v>
      </c>
      <c r="D50" s="110"/>
      <c r="E50" s="111">
        <v>185477</v>
      </c>
      <c r="F50" s="111">
        <v>0</v>
      </c>
      <c r="G50" s="111">
        <v>51000</v>
      </c>
      <c r="H50" s="111">
        <v>0</v>
      </c>
      <c r="I50" s="111">
        <v>0</v>
      </c>
      <c r="J50" s="111">
        <f t="shared" si="2"/>
        <v>236477</v>
      </c>
    </row>
    <row r="51" spans="1:10" ht="15.75" customHeight="1" x14ac:dyDescent="0.3">
      <c r="A51" s="107"/>
      <c r="B51" s="108"/>
      <c r="C51" s="109" t="s">
        <v>360</v>
      </c>
      <c r="D51" s="110" t="s">
        <v>361</v>
      </c>
      <c r="E51" s="111">
        <v>0</v>
      </c>
      <c r="F51" s="111">
        <v>2500000</v>
      </c>
      <c r="G51" s="111">
        <v>3250620</v>
      </c>
      <c r="H51" s="111">
        <v>0</v>
      </c>
      <c r="I51" s="111">
        <v>0</v>
      </c>
      <c r="J51" s="111">
        <f t="shared" si="2"/>
        <v>5750620</v>
      </c>
    </row>
    <row r="52" spans="1:10" ht="15.75" customHeight="1" x14ac:dyDescent="0.3">
      <c r="A52" s="107"/>
      <c r="B52" s="108"/>
      <c r="C52" s="109" t="s">
        <v>362</v>
      </c>
      <c r="D52" s="110"/>
      <c r="E52" s="111">
        <v>0</v>
      </c>
      <c r="F52" s="111">
        <v>50000</v>
      </c>
      <c r="G52" s="111">
        <v>0</v>
      </c>
      <c r="H52" s="111">
        <v>0</v>
      </c>
      <c r="I52" s="111">
        <v>0</v>
      </c>
      <c r="J52" s="111">
        <f t="shared" si="2"/>
        <v>50000</v>
      </c>
    </row>
    <row r="53" spans="1:10" ht="15.75" customHeight="1" x14ac:dyDescent="0.3">
      <c r="A53" s="107"/>
      <c r="B53" s="108"/>
      <c r="C53" s="109" t="s">
        <v>363</v>
      </c>
      <c r="D53" s="110" t="s">
        <v>364</v>
      </c>
      <c r="E53" s="111">
        <v>26212609</v>
      </c>
      <c r="F53" s="111">
        <v>16342597</v>
      </c>
      <c r="G53" s="111">
        <v>39808207</v>
      </c>
      <c r="H53" s="111">
        <v>0</v>
      </c>
      <c r="I53" s="111">
        <v>790996</v>
      </c>
      <c r="J53" s="111">
        <f t="shared" si="2"/>
        <v>83154409</v>
      </c>
    </row>
    <row r="54" spans="1:10" ht="15.75" customHeight="1" x14ac:dyDescent="0.3">
      <c r="A54" s="107"/>
      <c r="B54" s="108"/>
      <c r="C54" s="109" t="s">
        <v>365</v>
      </c>
      <c r="D54" s="110" t="s">
        <v>366</v>
      </c>
      <c r="E54" s="111">
        <v>8520000</v>
      </c>
      <c r="F54" s="111">
        <v>39950</v>
      </c>
      <c r="G54" s="111">
        <v>2906000</v>
      </c>
      <c r="H54" s="111">
        <v>0</v>
      </c>
      <c r="I54" s="111">
        <v>1550000</v>
      </c>
      <c r="J54" s="111">
        <f t="shared" si="2"/>
        <v>13015950</v>
      </c>
    </row>
    <row r="55" spans="1:10" ht="15.75" customHeight="1" x14ac:dyDescent="0.3">
      <c r="A55" s="107"/>
      <c r="B55" s="108"/>
      <c r="C55" s="109" t="s">
        <v>367</v>
      </c>
      <c r="D55" s="110" t="s">
        <v>368</v>
      </c>
      <c r="E55" s="111">
        <v>50663000</v>
      </c>
      <c r="F55" s="111">
        <v>0</v>
      </c>
      <c r="G55" s="111">
        <v>7012000</v>
      </c>
      <c r="H55" s="111">
        <v>0</v>
      </c>
      <c r="I55" s="111">
        <v>5550000</v>
      </c>
      <c r="J55" s="111">
        <f t="shared" si="2"/>
        <v>63225000</v>
      </c>
    </row>
    <row r="56" spans="1:10" ht="15.75" customHeight="1" x14ac:dyDescent="0.3">
      <c r="A56" s="107"/>
      <c r="B56" s="108"/>
      <c r="C56" s="109" t="s">
        <v>369</v>
      </c>
      <c r="D56" s="110" t="s">
        <v>342</v>
      </c>
      <c r="E56" s="111">
        <v>213800</v>
      </c>
      <c r="F56" s="111">
        <v>2500</v>
      </c>
      <c r="G56" s="111">
        <v>60000</v>
      </c>
      <c r="H56" s="111">
        <v>0</v>
      </c>
      <c r="I56" s="111">
        <v>5000</v>
      </c>
      <c r="J56" s="111">
        <f t="shared" si="2"/>
        <v>281300</v>
      </c>
    </row>
    <row r="57" spans="1:10" ht="15.75" customHeight="1" x14ac:dyDescent="0.3">
      <c r="A57" s="107"/>
      <c r="B57" s="108"/>
      <c r="C57" s="109" t="s">
        <v>370</v>
      </c>
      <c r="D57" s="110" t="s">
        <v>371</v>
      </c>
      <c r="E57" s="111">
        <v>2638400</v>
      </c>
      <c r="F57" s="111">
        <v>254000</v>
      </c>
      <c r="G57" s="111">
        <v>436788</v>
      </c>
      <c r="H57" s="111">
        <v>0</v>
      </c>
      <c r="I57" s="111">
        <v>0</v>
      </c>
      <c r="J57" s="111">
        <f t="shared" si="2"/>
        <v>3329188</v>
      </c>
    </row>
    <row r="58" spans="1:10" ht="15.75" customHeight="1" x14ac:dyDescent="0.3">
      <c r="A58" s="107"/>
      <c r="B58" s="108"/>
      <c r="C58" s="109" t="s">
        <v>372</v>
      </c>
      <c r="D58" s="110" t="s">
        <v>371</v>
      </c>
      <c r="E58" s="111">
        <v>1064700</v>
      </c>
      <c r="F58" s="111">
        <v>188250</v>
      </c>
      <c r="G58" s="111">
        <v>234000</v>
      </c>
      <c r="H58" s="111">
        <v>0</v>
      </c>
      <c r="I58" s="111">
        <v>24000</v>
      </c>
      <c r="J58" s="111">
        <f t="shared" si="2"/>
        <v>1510950</v>
      </c>
    </row>
    <row r="59" spans="1:10" ht="15.75" customHeight="1" x14ac:dyDescent="0.3">
      <c r="A59" s="107"/>
      <c r="B59" s="108"/>
      <c r="C59" s="109" t="s">
        <v>373</v>
      </c>
      <c r="D59" s="52" t="s">
        <v>374</v>
      </c>
      <c r="E59" s="111">
        <v>803500</v>
      </c>
      <c r="F59" s="111">
        <v>110000</v>
      </c>
      <c r="G59" s="111">
        <v>808000</v>
      </c>
      <c r="H59" s="111">
        <v>0</v>
      </c>
      <c r="I59" s="111">
        <v>0</v>
      </c>
      <c r="J59" s="111">
        <f t="shared" si="2"/>
        <v>1721500</v>
      </c>
    </row>
    <row r="60" spans="1:10" ht="15.75" customHeight="1" x14ac:dyDescent="0.3">
      <c r="A60" s="107"/>
      <c r="B60" s="108"/>
      <c r="C60" s="109" t="s">
        <v>375</v>
      </c>
      <c r="D60" s="52" t="s">
        <v>376</v>
      </c>
      <c r="E60" s="111">
        <v>1107000</v>
      </c>
      <c r="F60" s="111">
        <v>12000</v>
      </c>
      <c r="G60" s="111">
        <v>0</v>
      </c>
      <c r="H60" s="111">
        <v>0</v>
      </c>
      <c r="I60" s="111">
        <v>0</v>
      </c>
      <c r="J60" s="111">
        <f t="shared" si="2"/>
        <v>1119000</v>
      </c>
    </row>
    <row r="61" spans="1:10" ht="15.75" customHeight="1" x14ac:dyDescent="0.3">
      <c r="A61" s="107"/>
      <c r="B61" s="108"/>
      <c r="C61" s="109" t="s">
        <v>377</v>
      </c>
      <c r="E61" s="111">
        <v>566000</v>
      </c>
      <c r="F61" s="111">
        <v>175000</v>
      </c>
      <c r="G61" s="111">
        <v>0</v>
      </c>
      <c r="H61" s="111">
        <v>0</v>
      </c>
      <c r="I61" s="111">
        <v>0</v>
      </c>
      <c r="J61" s="111">
        <f t="shared" si="2"/>
        <v>741000</v>
      </c>
    </row>
    <row r="62" spans="1:10" ht="15.75" customHeight="1" x14ac:dyDescent="0.3">
      <c r="A62" s="107"/>
      <c r="B62" s="108"/>
      <c r="C62" s="109" t="s">
        <v>378</v>
      </c>
      <c r="D62" s="110" t="s">
        <v>379</v>
      </c>
      <c r="E62" s="111">
        <v>0</v>
      </c>
      <c r="F62" s="111">
        <v>600000</v>
      </c>
      <c r="G62" s="111">
        <v>0</v>
      </c>
      <c r="H62" s="111">
        <v>0</v>
      </c>
      <c r="I62" s="111">
        <v>0</v>
      </c>
      <c r="J62" s="111">
        <f t="shared" si="2"/>
        <v>600000</v>
      </c>
    </row>
    <row r="63" spans="1:10" ht="15.75" customHeight="1" x14ac:dyDescent="0.3">
      <c r="A63" s="107"/>
      <c r="B63" s="108"/>
      <c r="C63" s="109" t="s">
        <v>380</v>
      </c>
      <c r="D63" s="110" t="s">
        <v>381</v>
      </c>
      <c r="E63" s="111">
        <v>3184147</v>
      </c>
      <c r="F63" s="111">
        <v>0</v>
      </c>
      <c r="G63" s="111">
        <v>0</v>
      </c>
      <c r="H63" s="111">
        <v>0</v>
      </c>
      <c r="I63" s="111">
        <v>0</v>
      </c>
      <c r="J63" s="111">
        <f t="shared" si="2"/>
        <v>3184147</v>
      </c>
    </row>
    <row r="64" spans="1:10" ht="15.75" customHeight="1" x14ac:dyDescent="0.3">
      <c r="A64" s="107"/>
      <c r="B64" s="108"/>
      <c r="C64" s="109" t="s">
        <v>382</v>
      </c>
      <c r="D64" s="110" t="s">
        <v>383</v>
      </c>
      <c r="E64" s="111">
        <v>1530000</v>
      </c>
      <c r="F64" s="111">
        <v>0</v>
      </c>
      <c r="G64" s="111">
        <v>0</v>
      </c>
      <c r="H64" s="111">
        <v>0</v>
      </c>
      <c r="I64" s="111">
        <v>0</v>
      </c>
      <c r="J64" s="111">
        <f t="shared" si="2"/>
        <v>1530000</v>
      </c>
    </row>
    <row r="65" spans="1:10" ht="15.75" customHeight="1" x14ac:dyDescent="0.3">
      <c r="A65" s="107"/>
      <c r="B65" s="108"/>
      <c r="C65" s="109" t="s">
        <v>384</v>
      </c>
      <c r="D65" s="110" t="s">
        <v>385</v>
      </c>
      <c r="E65" s="111">
        <v>0</v>
      </c>
      <c r="F65" s="111">
        <v>200000</v>
      </c>
      <c r="G65" s="111">
        <v>0</v>
      </c>
      <c r="H65" s="111">
        <v>0</v>
      </c>
      <c r="I65" s="111">
        <v>0</v>
      </c>
      <c r="J65" s="111">
        <f t="shared" si="2"/>
        <v>200000</v>
      </c>
    </row>
    <row r="66" spans="1:10" ht="15.75" customHeight="1" x14ac:dyDescent="0.3">
      <c r="A66" s="107"/>
      <c r="B66" s="108"/>
      <c r="C66" s="109" t="s">
        <v>386</v>
      </c>
      <c r="D66" s="110" t="s">
        <v>387</v>
      </c>
      <c r="E66" s="111">
        <v>0</v>
      </c>
      <c r="F66" s="111">
        <v>0</v>
      </c>
      <c r="G66" s="111">
        <v>20000000</v>
      </c>
      <c r="H66" s="111">
        <v>0</v>
      </c>
      <c r="I66" s="111">
        <v>0</v>
      </c>
      <c r="J66" s="111">
        <f t="shared" si="2"/>
        <v>20000000</v>
      </c>
    </row>
    <row r="67" spans="1:10" ht="15.75" customHeight="1" x14ac:dyDescent="0.3">
      <c r="A67" s="107"/>
      <c r="B67" s="108"/>
      <c r="C67" s="109" t="s">
        <v>388</v>
      </c>
      <c r="D67" s="110" t="s">
        <v>389</v>
      </c>
      <c r="E67" s="111">
        <v>207539</v>
      </c>
      <c r="F67" s="111">
        <v>200000</v>
      </c>
      <c r="G67" s="111">
        <v>1630000</v>
      </c>
      <c r="H67" s="111">
        <v>0</v>
      </c>
      <c r="I67" s="111">
        <v>0</v>
      </c>
      <c r="J67" s="111">
        <f t="shared" si="2"/>
        <v>2037539</v>
      </c>
    </row>
    <row r="68" spans="1:10" ht="15.75" customHeight="1" x14ac:dyDescent="0.3">
      <c r="A68" s="107"/>
      <c r="B68" s="108"/>
      <c r="C68" s="109" t="s">
        <v>390</v>
      </c>
      <c r="D68" s="52" t="s">
        <v>391</v>
      </c>
      <c r="E68" s="111">
        <v>8524348</v>
      </c>
      <c r="F68" s="111">
        <v>1220000</v>
      </c>
      <c r="G68" s="111">
        <v>20093797</v>
      </c>
      <c r="H68" s="111">
        <v>0</v>
      </c>
      <c r="I68" s="111">
        <v>1880000</v>
      </c>
      <c r="J68" s="111">
        <f t="shared" si="2"/>
        <v>31718145</v>
      </c>
    </row>
    <row r="69" spans="1:10" ht="15.75" customHeight="1" x14ac:dyDescent="0.3">
      <c r="A69" s="107"/>
      <c r="B69" s="108"/>
      <c r="C69" s="109" t="s">
        <v>392</v>
      </c>
      <c r="D69" s="110" t="s">
        <v>393</v>
      </c>
      <c r="E69" s="111">
        <v>11118737</v>
      </c>
      <c r="F69" s="111">
        <v>8651000</v>
      </c>
      <c r="G69" s="111">
        <v>7406544</v>
      </c>
      <c r="H69" s="111">
        <v>0</v>
      </c>
      <c r="I69" s="111">
        <v>550000</v>
      </c>
      <c r="J69" s="111">
        <f t="shared" si="2"/>
        <v>27726281</v>
      </c>
    </row>
    <row r="70" spans="1:10" s="108" customFormat="1" ht="15.75" customHeight="1" x14ac:dyDescent="0.3">
      <c r="A70" s="107"/>
      <c r="C70" s="109" t="s">
        <v>394</v>
      </c>
      <c r="D70" s="108" t="s">
        <v>395</v>
      </c>
      <c r="E70" s="111">
        <v>100000</v>
      </c>
      <c r="F70" s="111">
        <v>0</v>
      </c>
      <c r="G70" s="111">
        <v>50000</v>
      </c>
      <c r="H70" s="111">
        <v>0</v>
      </c>
      <c r="I70" s="111">
        <v>0</v>
      </c>
      <c r="J70" s="111">
        <f t="shared" si="2"/>
        <v>150000</v>
      </c>
    </row>
    <row r="71" spans="1:10" s="108" customFormat="1" ht="15.75" customHeight="1" x14ac:dyDescent="0.3">
      <c r="A71" s="107"/>
      <c r="C71" s="109" t="s">
        <v>396</v>
      </c>
      <c r="D71" s="110" t="s">
        <v>397</v>
      </c>
      <c r="E71" s="111">
        <v>0</v>
      </c>
      <c r="F71" s="111">
        <v>0</v>
      </c>
      <c r="G71" s="111">
        <v>70000</v>
      </c>
      <c r="H71" s="111">
        <v>0</v>
      </c>
      <c r="I71" s="111">
        <v>0</v>
      </c>
      <c r="J71" s="111">
        <f t="shared" si="2"/>
        <v>70000</v>
      </c>
    </row>
    <row r="72" spans="1:10" s="108" customFormat="1" ht="15.75" customHeight="1" x14ac:dyDescent="0.3">
      <c r="A72" s="107"/>
      <c r="C72" s="109" t="s">
        <v>398</v>
      </c>
      <c r="D72" s="110" t="s">
        <v>399</v>
      </c>
      <c r="E72" s="111">
        <v>13200000</v>
      </c>
      <c r="F72" s="111">
        <v>0</v>
      </c>
      <c r="G72" s="111">
        <v>0</v>
      </c>
      <c r="H72" s="111">
        <v>0</v>
      </c>
      <c r="I72" s="111">
        <v>0</v>
      </c>
      <c r="J72" s="111">
        <f t="shared" si="2"/>
        <v>13200000</v>
      </c>
    </row>
    <row r="73" spans="1:10" s="108" customFormat="1" ht="15.75" customHeight="1" x14ac:dyDescent="0.3">
      <c r="A73" s="107"/>
      <c r="C73" s="109" t="s">
        <v>400</v>
      </c>
      <c r="D73" s="110" t="s">
        <v>401</v>
      </c>
      <c r="E73" s="111">
        <v>3564000</v>
      </c>
      <c r="F73" s="111">
        <v>244844500</v>
      </c>
      <c r="G73" s="111">
        <v>0</v>
      </c>
      <c r="H73" s="111">
        <v>0</v>
      </c>
      <c r="I73" s="111">
        <v>0</v>
      </c>
      <c r="J73" s="111">
        <f t="shared" si="2"/>
        <v>248408500</v>
      </c>
    </row>
    <row r="74" spans="1:10" s="108" customFormat="1" ht="15.75" customHeight="1" x14ac:dyDescent="0.3">
      <c r="A74" s="107"/>
      <c r="C74" s="109" t="s">
        <v>402</v>
      </c>
      <c r="D74" s="110" t="s">
        <v>403</v>
      </c>
      <c r="E74" s="111">
        <v>1453000</v>
      </c>
      <c r="F74" s="111">
        <v>100000</v>
      </c>
      <c r="G74" s="111">
        <v>0</v>
      </c>
      <c r="H74" s="111">
        <v>0</v>
      </c>
      <c r="I74" s="111">
        <v>0</v>
      </c>
      <c r="J74" s="111">
        <f t="shared" si="2"/>
        <v>1553000</v>
      </c>
    </row>
    <row r="75" spans="1:10" ht="15.75" customHeight="1" x14ac:dyDescent="0.3">
      <c r="A75" s="107"/>
      <c r="B75" s="108"/>
      <c r="C75" s="109" t="s">
        <v>404</v>
      </c>
      <c r="D75" s="110" t="s">
        <v>405</v>
      </c>
      <c r="E75" s="111">
        <v>6244950</v>
      </c>
      <c r="F75" s="111">
        <v>1000000</v>
      </c>
      <c r="G75" s="111">
        <v>6160000</v>
      </c>
      <c r="H75" s="111">
        <v>0</v>
      </c>
      <c r="I75" s="111">
        <v>0</v>
      </c>
      <c r="J75" s="111">
        <f t="shared" si="2"/>
        <v>13404950</v>
      </c>
    </row>
    <row r="76" spans="1:10" ht="15.75" customHeight="1" x14ac:dyDescent="0.3">
      <c r="A76" s="107"/>
      <c r="B76" s="108"/>
      <c r="C76" s="109" t="s">
        <v>406</v>
      </c>
      <c r="D76" s="110" t="s">
        <v>407</v>
      </c>
      <c r="E76" s="111">
        <v>15000000</v>
      </c>
      <c r="F76" s="111">
        <v>0</v>
      </c>
      <c r="G76" s="111">
        <v>0</v>
      </c>
      <c r="H76" s="111">
        <v>0</v>
      </c>
      <c r="I76" s="111">
        <v>0</v>
      </c>
      <c r="J76" s="111">
        <f t="shared" si="2"/>
        <v>15000000</v>
      </c>
    </row>
    <row r="77" spans="1:10" ht="15.75" customHeight="1" x14ac:dyDescent="0.3">
      <c r="A77" s="107"/>
      <c r="B77" s="108"/>
      <c r="C77" s="109" t="s">
        <v>408</v>
      </c>
      <c r="D77" s="110" t="s">
        <v>409</v>
      </c>
      <c r="E77" s="111">
        <v>700000</v>
      </c>
      <c r="F77" s="111">
        <v>3422920</v>
      </c>
      <c r="G77" s="111">
        <v>1145750</v>
      </c>
      <c r="H77" s="111">
        <v>0</v>
      </c>
      <c r="I77" s="111">
        <v>0</v>
      </c>
      <c r="J77" s="111">
        <f t="shared" si="2"/>
        <v>5268670</v>
      </c>
    </row>
    <row r="78" spans="1:10" ht="15.75" customHeight="1" x14ac:dyDescent="0.3">
      <c r="A78" s="107"/>
      <c r="B78" s="108"/>
      <c r="C78" s="109" t="s">
        <v>410</v>
      </c>
      <c r="D78" s="108" t="s">
        <v>411</v>
      </c>
      <c r="E78" s="111">
        <v>6100000</v>
      </c>
      <c r="F78" s="111">
        <v>0</v>
      </c>
      <c r="G78" s="111">
        <v>0</v>
      </c>
      <c r="H78" s="111">
        <v>0</v>
      </c>
      <c r="I78" s="111">
        <v>0</v>
      </c>
      <c r="J78" s="111">
        <f t="shared" si="2"/>
        <v>6100000</v>
      </c>
    </row>
    <row r="79" spans="1:10" ht="15.75" customHeight="1" x14ac:dyDescent="0.3">
      <c r="A79" s="107"/>
      <c r="B79" s="108"/>
      <c r="C79" s="109" t="s">
        <v>412</v>
      </c>
      <c r="D79" s="52" t="s">
        <v>413</v>
      </c>
      <c r="E79" s="111">
        <v>200000</v>
      </c>
      <c r="F79" s="111">
        <v>200000</v>
      </c>
      <c r="G79" s="111">
        <v>0</v>
      </c>
      <c r="H79" s="111">
        <v>0</v>
      </c>
      <c r="I79" s="111">
        <v>0</v>
      </c>
      <c r="J79" s="111">
        <f t="shared" si="2"/>
        <v>400000</v>
      </c>
    </row>
    <row r="80" spans="1:10" ht="15.75" customHeight="1" x14ac:dyDescent="0.3">
      <c r="A80" s="115"/>
      <c r="B80" s="116"/>
      <c r="C80" s="117" t="s">
        <v>414</v>
      </c>
      <c r="D80" s="118" t="s">
        <v>415</v>
      </c>
      <c r="E80" s="114">
        <v>2000000</v>
      </c>
      <c r="F80" s="114">
        <v>350000</v>
      </c>
      <c r="G80" s="114">
        <v>916000</v>
      </c>
      <c r="H80" s="114">
        <v>0</v>
      </c>
      <c r="I80" s="114">
        <v>0</v>
      </c>
      <c r="J80" s="114">
        <f t="shared" si="2"/>
        <v>3266000</v>
      </c>
    </row>
    <row r="81" spans="1:11" ht="15.75" customHeight="1" x14ac:dyDescent="0.3">
      <c r="A81" s="120"/>
      <c r="B81" s="121"/>
      <c r="C81" s="122" t="s">
        <v>416</v>
      </c>
      <c r="D81" s="123" t="s">
        <v>417</v>
      </c>
      <c r="E81" s="124">
        <v>1162800</v>
      </c>
      <c r="F81" s="124">
        <v>7000</v>
      </c>
      <c r="G81" s="124">
        <v>0</v>
      </c>
      <c r="H81" s="124">
        <v>0</v>
      </c>
      <c r="I81" s="124">
        <v>0</v>
      </c>
      <c r="J81" s="124">
        <f t="shared" si="2"/>
        <v>1169800</v>
      </c>
    </row>
    <row r="82" spans="1:11" ht="15.75" customHeight="1" x14ac:dyDescent="0.3">
      <c r="A82" s="107"/>
      <c r="B82" s="108"/>
      <c r="C82" s="109" t="s">
        <v>418</v>
      </c>
      <c r="D82" s="52" t="s">
        <v>419</v>
      </c>
      <c r="E82" s="111">
        <v>167200</v>
      </c>
      <c r="F82" s="111">
        <v>50000</v>
      </c>
      <c r="G82" s="111">
        <v>0</v>
      </c>
      <c r="H82" s="111">
        <v>0</v>
      </c>
      <c r="I82" s="111">
        <v>0</v>
      </c>
      <c r="J82" s="111">
        <f t="shared" si="2"/>
        <v>217200</v>
      </c>
    </row>
    <row r="83" spans="1:11" ht="15.75" customHeight="1" x14ac:dyDescent="0.3">
      <c r="A83" s="107"/>
      <c r="B83" s="108"/>
      <c r="C83" s="109" t="s">
        <v>420</v>
      </c>
      <c r="D83" s="110" t="s">
        <v>421</v>
      </c>
      <c r="E83" s="111">
        <v>39330000</v>
      </c>
      <c r="F83" s="111">
        <v>50498500</v>
      </c>
      <c r="G83" s="111">
        <v>16500000</v>
      </c>
      <c r="H83" s="111">
        <v>0</v>
      </c>
      <c r="I83" s="111">
        <v>0</v>
      </c>
      <c r="J83" s="111">
        <f t="shared" si="2"/>
        <v>106328500</v>
      </c>
    </row>
    <row r="84" spans="1:11" ht="15.75" customHeight="1" x14ac:dyDescent="0.3">
      <c r="A84" s="107"/>
      <c r="B84" s="108"/>
      <c r="C84" s="109" t="s">
        <v>422</v>
      </c>
      <c r="D84" s="52" t="s">
        <v>423</v>
      </c>
      <c r="E84" s="111">
        <v>608163429</v>
      </c>
      <c r="F84" s="111">
        <v>180912708</v>
      </c>
      <c r="G84" s="111">
        <v>86126500</v>
      </c>
      <c r="H84" s="111">
        <v>0</v>
      </c>
      <c r="I84" s="111">
        <v>26097031</v>
      </c>
      <c r="J84" s="111">
        <f t="shared" si="2"/>
        <v>901299668</v>
      </c>
    </row>
    <row r="85" spans="1:11" ht="15.75" customHeight="1" x14ac:dyDescent="0.3">
      <c r="A85" s="107"/>
      <c r="B85" s="108"/>
      <c r="C85" s="109" t="s">
        <v>424</v>
      </c>
      <c r="D85" s="110"/>
      <c r="E85" s="119">
        <f t="shared" ref="E85:J85" si="3">SUM(E38:E84)</f>
        <v>910847702</v>
      </c>
      <c r="F85" s="119">
        <f t="shared" si="3"/>
        <v>638568063</v>
      </c>
      <c r="G85" s="119">
        <f t="shared" si="3"/>
        <v>263603868</v>
      </c>
      <c r="H85" s="119">
        <f t="shared" si="3"/>
        <v>0</v>
      </c>
      <c r="I85" s="119">
        <f t="shared" si="3"/>
        <v>40188704</v>
      </c>
      <c r="J85" s="119">
        <f t="shared" si="3"/>
        <v>1853208337</v>
      </c>
    </row>
    <row r="86" spans="1:11" ht="15.75" customHeight="1" x14ac:dyDescent="0.3">
      <c r="A86" s="107"/>
      <c r="B86" s="108"/>
      <c r="C86" s="109"/>
      <c r="D86" s="110"/>
      <c r="E86" s="111"/>
      <c r="F86" s="111"/>
      <c r="G86" s="111"/>
      <c r="H86" s="111"/>
      <c r="I86" s="111"/>
      <c r="J86" s="111"/>
    </row>
    <row r="87" spans="1:11" ht="15.75" customHeight="1" x14ac:dyDescent="0.3">
      <c r="A87" s="107" t="s">
        <v>425</v>
      </c>
      <c r="B87" s="108"/>
      <c r="C87" s="109"/>
      <c r="D87" s="110"/>
      <c r="E87" s="111">
        <f t="shared" ref="E87:J87" si="4">E36+E85</f>
        <v>1425837469</v>
      </c>
      <c r="F87" s="111">
        <f t="shared" si="4"/>
        <v>787263189</v>
      </c>
      <c r="G87" s="111">
        <f t="shared" si="4"/>
        <v>478097146</v>
      </c>
      <c r="H87" s="111">
        <f t="shared" si="4"/>
        <v>0</v>
      </c>
      <c r="I87" s="111">
        <f t="shared" si="4"/>
        <v>48330002</v>
      </c>
      <c r="J87" s="111">
        <f t="shared" si="4"/>
        <v>2739527806</v>
      </c>
    </row>
    <row r="88" spans="1:11" ht="15.75" customHeight="1" x14ac:dyDescent="0.3">
      <c r="A88" s="107"/>
      <c r="B88" s="108"/>
      <c r="C88" s="109"/>
      <c r="D88" s="110"/>
      <c r="E88" s="111"/>
      <c r="F88" s="111"/>
      <c r="G88" s="111"/>
      <c r="H88" s="111"/>
      <c r="I88" s="111"/>
      <c r="J88" s="111"/>
    </row>
    <row r="89" spans="1:11" ht="15.75" customHeight="1" x14ac:dyDescent="0.3">
      <c r="A89" s="107"/>
      <c r="B89" s="108"/>
      <c r="C89" s="109"/>
      <c r="D89" s="110"/>
      <c r="E89" s="111"/>
      <c r="F89" s="111"/>
      <c r="G89" s="111"/>
      <c r="H89" s="111"/>
      <c r="I89" s="111"/>
      <c r="J89" s="111"/>
    </row>
    <row r="90" spans="1:11" ht="15.75" customHeight="1" x14ac:dyDescent="0.3">
      <c r="A90" s="107" t="s">
        <v>426</v>
      </c>
      <c r="B90" s="108"/>
      <c r="C90" s="109"/>
      <c r="D90" s="110"/>
      <c r="E90" s="111">
        <v>0</v>
      </c>
      <c r="F90" s="111">
        <v>0</v>
      </c>
      <c r="G90" s="111">
        <v>0</v>
      </c>
      <c r="H90" s="111">
        <v>156667195</v>
      </c>
      <c r="I90" s="111">
        <v>0</v>
      </c>
      <c r="J90" s="111">
        <f>SUM(E90:I90)</f>
        <v>156667195</v>
      </c>
    </row>
    <row r="91" spans="1:11" ht="15.75" customHeight="1" x14ac:dyDescent="0.3">
      <c r="A91" s="107"/>
      <c r="B91" s="108"/>
      <c r="C91" s="109"/>
      <c r="D91" s="110"/>
      <c r="E91" s="111"/>
      <c r="F91" s="111"/>
      <c r="G91" s="111"/>
      <c r="H91" s="111"/>
      <c r="I91" s="111"/>
      <c r="J91" s="111"/>
    </row>
    <row r="92" spans="1:11" ht="15.75" customHeight="1" x14ac:dyDescent="0.3">
      <c r="A92" s="107" t="s">
        <v>427</v>
      </c>
      <c r="B92" s="108"/>
      <c r="C92" s="109"/>
      <c r="D92" s="110"/>
      <c r="E92" s="111">
        <v>67541278</v>
      </c>
      <c r="F92" s="111">
        <v>84112459</v>
      </c>
      <c r="G92" s="111">
        <v>736798675</v>
      </c>
      <c r="H92" s="111">
        <v>0</v>
      </c>
      <c r="I92" s="111">
        <v>1559200</v>
      </c>
      <c r="J92" s="111">
        <f>SUM(E92:I92)</f>
        <v>890011612</v>
      </c>
    </row>
    <row r="93" spans="1:11" ht="15.75" customHeight="1" x14ac:dyDescent="0.3">
      <c r="A93" s="107"/>
      <c r="B93" s="108"/>
      <c r="C93" s="109"/>
      <c r="D93" s="110"/>
      <c r="E93" s="111"/>
      <c r="F93" s="111"/>
      <c r="G93" s="111"/>
      <c r="H93" s="111"/>
      <c r="I93" s="111"/>
      <c r="J93" s="111"/>
    </row>
    <row r="94" spans="1:11" ht="15.75" customHeight="1" x14ac:dyDescent="0.3">
      <c r="A94" s="107"/>
      <c r="B94" s="108"/>
      <c r="C94" s="109"/>
      <c r="D94" s="110"/>
      <c r="E94" s="111"/>
      <c r="F94" s="111"/>
      <c r="G94" s="111"/>
      <c r="H94" s="111"/>
      <c r="I94" s="111"/>
      <c r="J94" s="111"/>
    </row>
    <row r="95" spans="1:11" ht="15.75" customHeight="1" thickBot="1" x14ac:dyDescent="0.35">
      <c r="A95" s="115"/>
      <c r="B95" s="116"/>
      <c r="C95" s="125" t="s">
        <v>166</v>
      </c>
      <c r="D95" s="118"/>
      <c r="E95" s="126">
        <f>E87+E90+E92</f>
        <v>1493378747</v>
      </c>
      <c r="F95" s="126">
        <f t="shared" ref="F95:J95" si="5">F87+F90+F92</f>
        <v>871375648</v>
      </c>
      <c r="G95" s="126">
        <f t="shared" si="5"/>
        <v>1214895821</v>
      </c>
      <c r="H95" s="126">
        <f t="shared" si="5"/>
        <v>156667195</v>
      </c>
      <c r="I95" s="126">
        <f t="shared" si="5"/>
        <v>49889202</v>
      </c>
      <c r="J95" s="126">
        <f t="shared" si="5"/>
        <v>3786206613</v>
      </c>
      <c r="K95" s="112"/>
    </row>
    <row r="96" spans="1:11" ht="19.5" thickTop="1" x14ac:dyDescent="0.3"/>
    <row r="97" spans="2:10" x14ac:dyDescent="0.3">
      <c r="B97" s="52" t="s">
        <v>178</v>
      </c>
      <c r="G97" s="52" t="s">
        <v>179</v>
      </c>
    </row>
    <row r="100" spans="2:10" s="11" customFormat="1" x14ac:dyDescent="0.3">
      <c r="B100" s="80" t="s">
        <v>180</v>
      </c>
      <c r="C100" s="80"/>
      <c r="D100" s="80"/>
      <c r="G100" s="80" t="s">
        <v>181</v>
      </c>
      <c r="H100" s="80"/>
      <c r="I100" s="80"/>
      <c r="J100" s="80"/>
    </row>
    <row r="101" spans="2:10" x14ac:dyDescent="0.3">
      <c r="B101" s="77" t="s">
        <v>182</v>
      </c>
      <c r="C101" s="77"/>
      <c r="D101" s="77"/>
      <c r="G101" s="77" t="s">
        <v>183</v>
      </c>
      <c r="H101" s="77"/>
      <c r="I101" s="77"/>
      <c r="J101" s="77"/>
    </row>
  </sheetData>
  <mergeCells count="5">
    <mergeCell ref="A4:C4"/>
    <mergeCell ref="B100:D100"/>
    <mergeCell ref="G100:J100"/>
    <mergeCell ref="B101:D101"/>
    <mergeCell ref="G101:J101"/>
  </mergeCells>
  <pageMargins left="0.64" right="0.64" top="0.67" bottom="0.67" header="0.3" footer="0.3"/>
  <pageSetup paperSize="9" scale="69" orientation="landscape" r:id="rId1"/>
  <rowBreaks count="1" manualBreakCount="1">
    <brk id="3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LEP Form No. 2-By Office</vt:lpstr>
      <vt:lpstr>20% Dev't. &amp; Others</vt:lpstr>
      <vt:lpstr>LEP-LBP Form No. 7</vt:lpstr>
      <vt:lpstr>'20% Dev''t. &amp; Others'!Print_Area</vt:lpstr>
      <vt:lpstr>'LEP Form No. 2-By Office'!Print_Area</vt:lpstr>
      <vt:lpstr>'LEP-LBP Form No. 7'!Print_Area</vt:lpstr>
      <vt:lpstr>'LEP Form No. 2-By Office'!Print_Titles</vt:lpstr>
      <vt:lpstr>'LEP-LBP Form No.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Administrator</cp:lastModifiedBy>
  <cp:lastPrinted>2020-01-27T03:17:33Z</cp:lastPrinted>
  <dcterms:created xsi:type="dcterms:W3CDTF">2017-10-16T06:20:54Z</dcterms:created>
  <dcterms:modified xsi:type="dcterms:W3CDTF">2020-02-27T06:44:52Z</dcterms:modified>
</cp:coreProperties>
</file>